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060" windowWidth="15600" windowHeight="612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s>
  <calcPr calcId="145621"/>
</workbook>
</file>

<file path=xl/calcChain.xml><?xml version="1.0" encoding="utf-8"?>
<calcChain xmlns="http://schemas.openxmlformats.org/spreadsheetml/2006/main">
  <c r="C1" i="10" l="1"/>
  <c r="C28" i="29"/>
  <c r="E13" i="31" l="1"/>
  <c r="E14" i="31" l="1"/>
  <c r="E8" i="10"/>
  <c r="E7" i="10" l="1"/>
  <c r="M19" i="31" l="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F19" i="31"/>
  <c r="G19" i="31"/>
  <c r="H19" i="31"/>
  <c r="I19" i="31"/>
  <c r="J19" i="31"/>
  <c r="K19" i="31"/>
  <c r="L19" i="31"/>
  <c r="E19" i="3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C29" i="29"/>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V26" i="31" s="1"/>
  <c r="AU18" i="31"/>
  <c r="AT18" i="31"/>
  <c r="AS18" i="31"/>
  <c r="AR18" i="31"/>
  <c r="AR26" i="31" s="1"/>
  <c r="AQ18" i="31"/>
  <c r="AP18" i="31"/>
  <c r="AO18" i="31"/>
  <c r="AN18" i="31"/>
  <c r="AN26" i="31" s="1"/>
  <c r="AM18" i="31"/>
  <c r="AL18" i="31"/>
  <c r="AK18" i="31"/>
  <c r="AJ18" i="31"/>
  <c r="AJ26" i="31" s="1"/>
  <c r="AI18" i="31"/>
  <c r="AH18" i="31"/>
  <c r="AG18" i="31"/>
  <c r="AF18" i="31"/>
  <c r="AF26" i="31" s="1"/>
  <c r="AE18" i="31"/>
  <c r="AD18" i="31"/>
  <c r="AC18" i="31"/>
  <c r="AB18" i="31"/>
  <c r="AB26" i="31" s="1"/>
  <c r="AA18" i="31"/>
  <c r="Z18" i="31"/>
  <c r="Y18" i="31"/>
  <c r="X18" i="31"/>
  <c r="X26" i="31" s="1"/>
  <c r="W18" i="31"/>
  <c r="V18" i="31"/>
  <c r="U18" i="31"/>
  <c r="T18" i="31"/>
  <c r="T26" i="31" s="1"/>
  <c r="S18" i="31"/>
  <c r="R18" i="31"/>
  <c r="Q18" i="31"/>
  <c r="P18" i="31"/>
  <c r="P26" i="31" s="1"/>
  <c r="O18" i="31"/>
  <c r="N18" i="31"/>
  <c r="M18" i="31"/>
  <c r="L18" i="31"/>
  <c r="L26" i="31" s="1"/>
  <c r="K18" i="31"/>
  <c r="J18" i="31"/>
  <c r="I18" i="31"/>
  <c r="H18" i="31"/>
  <c r="H26" i="31" s="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J26" i="31" l="1"/>
  <c r="J28" i="31" s="1"/>
  <c r="J29" i="31" s="1"/>
  <c r="N26" i="31"/>
  <c r="N28" i="31" s="1"/>
  <c r="N29" i="31" s="1"/>
  <c r="R26" i="31"/>
  <c r="R28" i="31" s="1"/>
  <c r="R29" i="31" s="1"/>
  <c r="V26" i="31"/>
  <c r="V28" i="31" s="1"/>
  <c r="V29" i="31" s="1"/>
  <c r="Z26" i="31"/>
  <c r="Z28" i="31" s="1"/>
  <c r="Z29" i="31" s="1"/>
  <c r="AD26" i="31"/>
  <c r="AH26" i="31"/>
  <c r="AH28" i="31" s="1"/>
  <c r="AH29" i="31" s="1"/>
  <c r="AL26" i="31"/>
  <c r="AL28" i="31" s="1"/>
  <c r="AL29" i="31" s="1"/>
  <c r="AP26" i="31"/>
  <c r="AP28" i="31" s="1"/>
  <c r="AP29" i="31" s="1"/>
  <c r="AT26" i="31"/>
  <c r="AT28" i="31" s="1"/>
  <c r="AT29" i="31" s="1"/>
  <c r="F26" i="31"/>
  <c r="O26" i="31"/>
  <c r="O28" i="31" s="1"/>
  <c r="O29" i="31" s="1"/>
  <c r="S26" i="31"/>
  <c r="S28" i="31" s="1"/>
  <c r="S29" i="31" s="1"/>
  <c r="W26" i="31"/>
  <c r="W28" i="31" s="1"/>
  <c r="W29" i="31" s="1"/>
  <c r="AA26" i="31"/>
  <c r="AA28" i="31" s="1"/>
  <c r="AA29" i="31" s="1"/>
  <c r="AE26" i="31"/>
  <c r="AE28" i="31" s="1"/>
  <c r="AE29" i="31" s="1"/>
  <c r="AI26" i="31"/>
  <c r="AI28" i="31" s="1"/>
  <c r="AI29" i="31" s="1"/>
  <c r="AM26" i="31"/>
  <c r="AM28" i="31" s="1"/>
  <c r="AM29" i="31" s="1"/>
  <c r="AQ26" i="31"/>
  <c r="AQ28" i="31" s="1"/>
  <c r="AQ29" i="31" s="1"/>
  <c r="AU26" i="31"/>
  <c r="AU28" i="31" s="1"/>
  <c r="AU29" i="31" s="1"/>
  <c r="G26" i="31"/>
  <c r="G28" i="31" s="1"/>
  <c r="G29" i="31" s="1"/>
  <c r="K26" i="31"/>
  <c r="K28" i="31" s="1"/>
  <c r="K29" i="31" s="1"/>
  <c r="C9" i="31"/>
  <c r="I26" i="31"/>
  <c r="I28" i="31" s="1"/>
  <c r="I29" i="31" s="1"/>
  <c r="M26" i="31"/>
  <c r="M28" i="31" s="1"/>
  <c r="M29" i="31" s="1"/>
  <c r="Q26" i="31"/>
  <c r="Q28" i="31" s="1"/>
  <c r="Q29" i="31" s="1"/>
  <c r="U26" i="31"/>
  <c r="U28" i="31" s="1"/>
  <c r="U29" i="31" s="1"/>
  <c r="AC26" i="31"/>
  <c r="AC28" i="31" s="1"/>
  <c r="AC29" i="31" s="1"/>
  <c r="AG26" i="31"/>
  <c r="AG28" i="31" s="1"/>
  <c r="AG29" i="31" s="1"/>
  <c r="AK26" i="31"/>
  <c r="AK28" i="31" s="1"/>
  <c r="AO26" i="31"/>
  <c r="AO28" i="31" s="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L28" i="31"/>
  <c r="L29" i="31" s="1"/>
  <c r="P28" i="31"/>
  <c r="P29" i="31" s="1"/>
  <c r="T28" i="31"/>
  <c r="T29" i="31" s="1"/>
  <c r="X28" i="31"/>
  <c r="X29" i="31" s="1"/>
  <c r="AB28" i="31"/>
  <c r="AB29" i="31" s="1"/>
  <c r="AD28" i="31"/>
  <c r="AD29" i="31" s="1"/>
  <c r="AF28" i="31"/>
  <c r="AF29" i="31" s="1"/>
  <c r="AJ28" i="31"/>
  <c r="AJ29" i="31" s="1"/>
  <c r="AN28" i="31"/>
  <c r="AN29" i="31" s="1"/>
  <c r="AR28" i="31"/>
  <c r="AR29" i="31" s="1"/>
  <c r="AV28" i="31"/>
  <c r="AV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BC76" i="31" l="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D45" i="20" l="1"/>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30" i="10"/>
  <c r="I14" i="10" s="1"/>
  <c r="I24" i="10" s="1"/>
  <c r="L62" i="31"/>
  <c r="M61" i="31" s="1"/>
  <c r="I81" i="31" l="1"/>
  <c r="D47" i="20"/>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<sst xmlns="http://schemas.openxmlformats.org/spreadsheetml/2006/main" count="571" uniqueCount="351">
  <si>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</si>
  <si>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</si>
  <si>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</si>
  <si>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</si>
  <si>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</si>
  <si>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</si>
  <si>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</si>
  <si>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</si>
  <si>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</si>
  <si>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</si>
  <si>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</si>
  <si>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</si>
  <si>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</si>
  <si>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</si>
  <si>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</si>
  <si>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</si>
  <si>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</si>
  <si>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</si>
  <si>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</si>
  <si>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</si>
  <si>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</si>
  <si>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</si>
  <si>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</si>
  <si>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</si>
  <si>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</si>
  <si>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</si>
  <si>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</si>
  <si>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</si>
  <si>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</si>
  <si>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</si>
  <si>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</si>
  <si>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</si>
  <si>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</si>
  <si>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</si>
  <si>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</si>
  <si>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</si>
  <si>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</si>
  <si>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</si>
  <si>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</si>
  <si>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</si>
  <si>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</si>
  <si>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</si>
  <si>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</si>
  <si>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</si>
  <si>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</si>
  <si>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</si>
  <si>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</si>
  <si>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</si>
  <si>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</si>
  <si>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</si>
  <si>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</si>
  <si>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</si>
  <si>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</si>
  <si>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</si>
  <si>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</si>
  <si>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</si>
  <si>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</si>
  <si>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</si>
  <si>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</si>
  <si>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</si>
  <si>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</si>
  <si>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</si>
  <si>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</si>
  <si>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</si>
  <si>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</si>
  <si>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</si>
  <si>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</si>
  <si>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</si>
  <si>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</si>
  <si>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</si>
  <si>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</si>
  <si>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</si>
  <si>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</si>
  <si>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</si>
  <si>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</si>
  <si>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</si>
  <si>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</si>
  <si>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</si>
  <si>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</si>
  <si>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</si>
  <si>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</si>
  <si>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</si>
  <si>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</si>
  <si>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</si>
  <si>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</si>
  <si>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</si>
  <si>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</si>
  <si>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</si>
  <si>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</si>
  <si>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</si>
  <si>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</si>
  <si>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</si>
  <si>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</si>
  <si>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</si>
  <si>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</si>
  <si>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</si>
  <si>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</si>
  <si>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</si>
  <si>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</si>
  <si>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</si>
  <si>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</si>
  <si>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</si>
  <si>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</si>
  <si>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</si>
  <si>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</si>
  <si>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</si>
  <si>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</si>
  <si>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</si>
  <si>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</si>
  <si>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</si>
  <si>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</si>
  <si>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</si>
  <si>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</si>
  <si>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</si>
  <si>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</si>
  <si>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</si>
  <si>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</si>
  <si>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</si>
  <si>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</si>
  <si>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</si>
  <si>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</si>
  <si>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</si>
  <si>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</si>
  <si>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</si>
  <si>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</si>
  <si>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</si>
  <si>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</si>
  <si>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</si>
  <si>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</si>
  <si>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</si>
  <si>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</si>
  <si>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</si>
  <si>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</si>
  <si>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</si>
  <si>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</si>
  <si>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</si>
  <si>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</si>
  <si>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</si>
  <si>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</si>
  <si>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</si>
  <si>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</si>
  <si>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</si>
  <si>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</si>
  <si>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</si>
  <si>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</si>
  <si>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</si>
  <si>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</si>
  <si>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</si>
  <si>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</si>
  <si>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</si>
  <si>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</si>
  <si>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</si>
  <si>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</si>
  <si>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</si>
  <si>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</si>
  <si>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</si>
  <si>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</si>
  <si>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</si>
  <si>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</si>
  <si>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</si>
  <si>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</si>
  <si>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</si>
  <si>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</si>
  <si>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</si>
  <si>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</si>
  <si>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</si>
  <si>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</si>
  <si>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</si>
  <si>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</si>
  <si>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</si>
  <si>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</si>
  <si>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</si>
  <si>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</si>
  <si>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</si>
  <si>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</si>
  <si>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</si>
  <si>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</si>
  <si>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</si>
  <si>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</si>
  <si>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</si>
  <si>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</si>
  <si>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</si>
  <si>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</si>
  <si>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</si>
  <si>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</si>
  <si>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</si>
  <si>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</si>
  <si>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</si>
  <si>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</si>
  <si>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</si>
  <si>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</si>
  <si>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</si>
  <si>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</si>
  <si>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</si>
  <si>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</si>
  <si>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</si>
  <si>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</si>
  <si>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</si>
  <si>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</si>
  <si>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</si>
  <si>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</si>
  <si>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</si>
  <si>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</si>
  <si>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</si>
  <si>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</si>
  <si>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</si>
  <si>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</si>
  <si>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</si>
  <si>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</si>
  <si>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</si>
  <si>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</si>
  <si>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</si>
  <si>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</si>
  <si>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</si>
  <si>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</si>
  <si>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</si>
  <si>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</si>
  <si>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</si>
  <si>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</si>
  <si>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</si>
  <si>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</si>
  <si>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</si>
  <si>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</si>
  <si>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</si>
  <si>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</si>
  <si>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</si>
  <si>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</si>
  <si>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</si>
  <si>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</si>
  <si>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</si>
  <si>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</si>
  <si>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</si>
  <si>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</si>
  <si>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</si>
  <si>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</si>
  <si>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</si>
  <si>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</si>
  <si>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</si>
  <si>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</si>
  <si>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</si>
  <si>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</si>
  <si>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</si>
  <si>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</si>
  <si>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</si>
  <si>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</si>
  <si>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</si>
  <si>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</si>
  <si>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</si>
  <si>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</si>
  <si>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</si>
  <si>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</si>
  <si>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</si>
  <si>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</si>
  <si>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</si>
  <si>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</si>
  <si>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</si>
  <si>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</si>
  <si>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</si>
  <si>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</si>
  <si>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</si>
  <si>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</si>
  <si>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</si>
  <si>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</si>
  <si>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</si>
  <si>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</si>
  <si>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</si>
  <si>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</si>
  <si>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</si>
  <si>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</si>
  <si>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</si>
  <si>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</si>
  <si>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</si>
  <si>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</si>
  <si>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</si>
  <si>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</si>
  <si>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</si>
  <si>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</si>
  <si>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</si>
  <si>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</si>
  <si>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</si>
  <si>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</si>
  <si>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</si>
  <si>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</si>
  <si>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</si>
  <si>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</si>
  <si>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</si>
  <si>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</si>
  <si>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</si>
  <si>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</si>
  <si>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</si>
  <si>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</si>
  <si>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</si>
  <si>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</si>
  <si>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</si>
  <si>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</si>
  <si>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</si>
  <si>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</si>
  <si>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</si>
  <si>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</si>
  <si>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</si>
  <si>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</si>
  <si>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</si>
  <si>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</si>
  <si>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</si>
  <si>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</si>
  <si>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</si>
  <si>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</si>
  <si>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</si>
  <si>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</si>
  <si>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</si>
  <si>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</si>
  <si>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</si>
  <si>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</si>
  <si>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</si>
  <si>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</si>
  <si>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</si>
  <si>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</si>
  <si>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</si>
  <si>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</si>
  <si>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</si>
  <si>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</si>
  <si>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</si>
  <si>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</si>
  <si>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</si>
  <si>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</si>
  <si>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</si>
  <si>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</si>
  <si>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</si>
  <si>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</si>
  <si>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</si>
  <si>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</si>
  <si>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</si>
  <si>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</si>
  <si>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</si>
  <si>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</si>
  <si>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</si>
  <si>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</si>
  <si>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</si>
  <si>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</si>
  <si>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</si>
  <si>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Seek necessary wayleave</t>
  </si>
  <si>
    <t>Underground OH line (Baseline)</t>
  </si>
  <si>
    <t>Underground section of overhead line</t>
  </si>
  <si>
    <t>Cost of undergrounding section of overhead line crossing the site.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t>
  </si>
  <si>
    <t>Wayleave payment - year 1 only
Beyond year 1, annual wayleave payments will not be made to the landowner as an easement will have been purchased.  
As no benefits or cost savings are to be included in the baseline, these savings have not been shown</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</si>
  <si>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</si>
  <si>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CBA Option - Baseline Scenario</t>
  </si>
  <si>
    <t>Cost of easement, plus cost of hearing
Whilst it cannot be ruled out, it is unlikely that a Lands Chamber hearing would be needed, therefore the costs included in this CBA reflect a DECC hearing only. 
For this option we have assumed that the DECC hearing will agree that the line should be retained, and that WPD would negotiate compensation levels with the land owner at the same level as for the cost of an easement as the risks to the land owner of escalation to a Lands Chamber case are significant.
The hearing cost is based upon previous experience, and includes all necessary legal works alongside the actual cost of the hearing.</t>
  </si>
  <si>
    <t>Baseline</t>
  </si>
  <si>
    <t>For this scheme, diverting the overhead line resolved the issue for the least cost.</t>
  </si>
  <si>
    <t>WPD had been contacted by a customer regarding potential notice to terminate wayleaves for a HV pole mounted transformer and pole.  Options available are: 1. Remove overhead line by diverting circuit route or installing underground cable, 2. Retain line by seeking necessary wayleave through DECC/Lands Tribunal Hearings.  In this particular case, the land owner would not consider retaining the line and therefore direct negotiation to purchase an easement and pay compensation was not possible.
This relates to a HV overhead line in WPD (South West).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</si>
</sst>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0">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2">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0" fontId="4" fillId="0" borderId="0" xfId="0" applyFont="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0" xfId="0" applyFont="1" applyAlignment="1">
      <alignment wrapText="1"/>
    </xf>
    <xf numFmtId="0" fontId="5" fillId="0" borderId="0" xfId="0" applyFont="1" applyAlignment="1">
      <alignment wrapText="1"/>
    </xf>
    <xf numFmtId="0" fontId="5" fillId="6" borderId="3" xfId="0" applyFont="1" applyFill="1" applyBorder="1" applyAlignment="1">
      <alignment wrapText="1"/>
    </xf>
    <xf numFmtId="165" fontId="4" fillId="5" borderId="3" xfId="0" applyNumberFormat="1" applyFont="1" applyFill="1" applyBorder="1" applyAlignment="1" applyProtection="1">
      <alignment horizontal="left" wrapText="1"/>
      <protection locked="0"/>
    </xf>
    <xf numFmtId="3" fontId="4" fillId="2" borderId="3" xfId="0" applyNumberFormat="1" applyFont="1" applyFill="1" applyBorder="1" applyAlignment="1" applyProtection="1">
      <alignment horizontal="left" wrapText="1"/>
    </xf>
    <xf numFmtId="165" fontId="4" fillId="3" borderId="3" xfId="0" applyNumberFormat="1" applyFont="1" applyFill="1" applyBorder="1" applyAlignment="1" applyProtection="1">
      <alignment horizontal="left" wrapText="1"/>
      <protection locked="0"/>
    </xf>
    <xf numFmtId="0" fontId="4" fillId="0" borderId="3" xfId="0" applyFont="1" applyBorder="1" applyAlignment="1">
      <alignment horizontal="left" wrapText="1"/>
    </xf>
    <xf numFmtId="0" fontId="14" fillId="0" borderId="0" xfId="0" applyFont="1" applyAlignment="1">
      <alignment wrapText="1"/>
    </xf>
    <xf numFmtId="0" fontId="14" fillId="0" borderId="0" xfId="0" quotePrefix="1" applyFont="1" applyBorder="1" applyAlignment="1" applyProtection="1">
      <alignment vertical="center"/>
    </xf>
    <xf numFmtId="0" fontId="4" fillId="0" borderId="27" xfId="0" applyFont="1" applyBorder="1" applyAlignment="1" applyProtection="1">
      <alignment vertical="center"/>
    </xf>
    <xf numFmtId="0" fontId="0" fillId="0" borderId="13" xfId="0" applyBorder="1" applyAlignment="1">
      <alignment wrapText="1"/>
    </xf>
    <xf numFmtId="0" fontId="4" fillId="0" borderId="28" xfId="0" applyFont="1" applyBorder="1" applyAlignment="1" applyProtection="1">
      <alignment vertical="center"/>
    </xf>
    <xf numFmtId="0" fontId="0" fillId="0" borderId="24" xfId="0" applyBorder="1" applyAlignment="1">
      <alignment wrapText="1"/>
    </xf>
    <xf numFmtId="0" fontId="0" fillId="0" borderId="24" xfId="0" applyBorder="1"/>
    <xf numFmtId="0" fontId="0" fillId="0" borderId="29" xfId="0" applyBorder="1"/>
    <xf numFmtId="0" fontId="0" fillId="0" borderId="26" xfId="0" applyBorder="1" applyAlignment="1">
      <alignment wrapText="1"/>
    </xf>
    <xf numFmtId="0" fontId="4" fillId="0" borderId="0" xfId="0" applyFont="1" applyAlignment="1">
      <alignment horizontal="left" wrapText="1"/>
    </xf>
    <xf numFmtId="0" fontId="9" fillId="0" borderId="0" xfId="0" applyFont="1" applyAlignment="1">
      <alignment horizontal="left" vertical="top" wrapText="1"/>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93" t="s">
        <v>231</v>
      </c>
      <c r="C2" s="93" t="s">
        <v>239</v>
      </c>
      <c r="D2" s="93" t="s">
        <v>238</v>
      </c>
      <c r="E2" s="93" t="s">
        <v>232</v>
      </c>
    </row>
    <row r="3" spans="2:5" s="92" customFormat="1" ht="62.25" customHeight="1" x14ac:dyDescent="0.25">
      <c r="B3" s="94" t="s">
        <v>233</v>
      </c>
      <c r="C3" s="94" t="s">
        <v>236</v>
      </c>
      <c r="D3" s="94"/>
      <c r="E3" s="95" t="s">
        <v>237</v>
      </c>
    </row>
    <row r="4" spans="2:5" s="92" customFormat="1" ht="62.25" customHeight="1" x14ac:dyDescent="0.25">
      <c r="B4" s="94" t="s">
        <v>234</v>
      </c>
      <c r="C4" s="94" t="s">
        <v>240</v>
      </c>
      <c r="D4" s="96">
        <v>41352</v>
      </c>
      <c r="E4" s="94" t="s">
        <v>241</v>
      </c>
    </row>
    <row r="5" spans="2:5" s="92" customFormat="1" ht="84" customHeight="1" x14ac:dyDescent="0.25">
      <c r="B5" s="94" t="s">
        <v>235</v>
      </c>
      <c r="C5" s="94" t="s">
        <v>246</v>
      </c>
      <c r="D5" s="96" t="s">
        <v>242</v>
      </c>
      <c r="E5" s="94" t="s">
        <v>243</v>
      </c>
    </row>
    <row r="6" spans="2:5" ht="111" customHeight="1" x14ac:dyDescent="0.25">
      <c r="B6" s="97" t="s">
        <v>244</v>
      </c>
      <c r="C6" s="97" t="s">
        <v>245</v>
      </c>
      <c r="D6" s="98">
        <v>41380</v>
      </c>
      <c r="E6" s="97" t="s">
        <v>316</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9" sqref="C9"/>
    </sheetView>
  </sheetViews>
  <sheetFormatPr defaultRowHeight="15" x14ac:dyDescent="0.3"/>
  <cols>
    <col min="1" max="1" width="2.140625" style="2" customWidth="1"/>
    <col min="2" max="2" width="35.85546875" style="124" customWidth="1"/>
    <col min="3" max="3" width="100" style="124" customWidth="1"/>
    <col min="4" max="4" width="10.140625" style="2" bestFit="1" customWidth="1"/>
    <col min="5" max="16384" width="9.140625" style="2"/>
  </cols>
  <sheetData>
    <row r="1" spans="2:3" ht="19.5" x14ac:dyDescent="0.3">
      <c r="B1" s="141" t="s">
        <v>79</v>
      </c>
      <c r="C1" s="141"/>
    </row>
    <row r="2" spans="2:3" x14ac:dyDescent="0.3">
      <c r="B2" s="125"/>
    </row>
    <row r="3" spans="2:3" x14ac:dyDescent="0.3">
      <c r="B3" s="125"/>
    </row>
    <row r="4" spans="2:3" x14ac:dyDescent="0.3">
      <c r="B4" s="126" t="s">
        <v>14</v>
      </c>
      <c r="C4" s="126" t="s">
        <v>26</v>
      </c>
    </row>
    <row r="5" spans="2:3" ht="60" x14ac:dyDescent="0.3">
      <c r="B5" s="90" t="s">
        <v>39</v>
      </c>
      <c r="C5" s="31" t="s">
        <v>98</v>
      </c>
    </row>
    <row r="6" spans="2:3" x14ac:dyDescent="0.3">
      <c r="B6" s="90" t="s">
        <v>220</v>
      </c>
      <c r="C6" s="31" t="s">
        <v>221</v>
      </c>
    </row>
    <row r="7" spans="2:3" ht="75" x14ac:dyDescent="0.3">
      <c r="B7" s="90" t="s">
        <v>305</v>
      </c>
      <c r="C7" s="31" t="s">
        <v>339</v>
      </c>
    </row>
    <row r="8" spans="2:3" x14ac:dyDescent="0.3">
      <c r="B8" s="91" t="s">
        <v>306</v>
      </c>
      <c r="C8" s="31" t="s">
        <v>307</v>
      </c>
    </row>
    <row r="9" spans="2:3" ht="45" x14ac:dyDescent="0.3">
      <c r="B9" s="90" t="s">
        <v>227</v>
      </c>
      <c r="C9" s="31" t="s">
        <v>338</v>
      </c>
    </row>
    <row r="10" spans="2:3" x14ac:dyDescent="0.3">
      <c r="B10" s="91" t="s">
        <v>218</v>
      </c>
      <c r="C10" s="31" t="s">
        <v>219</v>
      </c>
    </row>
    <row r="12" spans="2:3" x14ac:dyDescent="0.3">
      <c r="B12" s="125" t="s">
        <v>24</v>
      </c>
    </row>
    <row r="13" spans="2:3" x14ac:dyDescent="0.3">
      <c r="B13" s="127" t="s">
        <v>25</v>
      </c>
    </row>
    <row r="14" spans="2:3" x14ac:dyDescent="0.3">
      <c r="B14" s="128" t="s">
        <v>220</v>
      </c>
    </row>
    <row r="15" spans="2:3" x14ac:dyDescent="0.3">
      <c r="B15" s="129" t="s">
        <v>226</v>
      </c>
    </row>
    <row r="16" spans="2:3" x14ac:dyDescent="0.3">
      <c r="B16" s="130" t="s">
        <v>222</v>
      </c>
    </row>
    <row r="17" spans="2:4" x14ac:dyDescent="0.3">
      <c r="B17" s="125"/>
    </row>
    <row r="18" spans="2:4" ht="45" customHeight="1" x14ac:dyDescent="0.3">
      <c r="B18" s="140" t="s">
        <v>66</v>
      </c>
      <c r="C18" s="140"/>
    </row>
    <row r="19" spans="2:4" x14ac:dyDescent="0.3">
      <c r="B19" s="140" t="s">
        <v>223</v>
      </c>
      <c r="C19" s="140"/>
    </row>
    <row r="20" spans="2:4" x14ac:dyDescent="0.3">
      <c r="B20" s="140" t="s">
        <v>228</v>
      </c>
      <c r="C20" s="140"/>
    </row>
    <row r="21" spans="2:4" x14ac:dyDescent="0.3">
      <c r="B21" s="140" t="s">
        <v>229</v>
      </c>
      <c r="C21" s="140"/>
    </row>
    <row r="22" spans="2:4" x14ac:dyDescent="0.3">
      <c r="B22" s="140" t="s">
        <v>100</v>
      </c>
      <c r="C22" s="140"/>
    </row>
    <row r="24" spans="2:4" x14ac:dyDescent="0.3">
      <c r="B24" s="140" t="s">
        <v>224</v>
      </c>
      <c r="C24" s="140"/>
      <c r="D24" s="89"/>
    </row>
    <row r="25" spans="2:4" x14ac:dyDescent="0.3">
      <c r="B25" s="140" t="s">
        <v>317</v>
      </c>
      <c r="C25" s="140"/>
      <c r="D25" s="89"/>
    </row>
    <row r="26" spans="2:4" x14ac:dyDescent="0.3">
      <c r="B26" s="142" t="s">
        <v>225</v>
      </c>
      <c r="C26" s="142"/>
      <c r="D26" s="142"/>
    </row>
    <row r="27" spans="2:4" x14ac:dyDescent="0.3">
      <c r="B27" s="140"/>
      <c r="C27" s="140"/>
    </row>
    <row r="28" spans="2:4" x14ac:dyDescent="0.3">
      <c r="B28" s="140" t="s">
        <v>99</v>
      </c>
      <c r="C28" s="140"/>
    </row>
    <row r="32" spans="2:4" x14ac:dyDescent="0.3">
      <c r="B32" s="125"/>
    </row>
    <row r="33" spans="2:2" x14ac:dyDescent="0.3">
      <c r="B33" s="131"/>
    </row>
  </sheetData>
  <mergeCells count="11">
    <mergeCell ref="B27:C27"/>
    <mergeCell ref="B28:C28"/>
    <mergeCell ref="B1:C1"/>
    <mergeCell ref="B26:D26"/>
    <mergeCell ref="B18:C18"/>
    <mergeCell ref="B19:C19"/>
    <mergeCell ref="B20:C20"/>
    <mergeCell ref="B21:C21"/>
    <mergeCell ref="B22:C22"/>
    <mergeCell ref="B24:C24"/>
    <mergeCell ref="B25:C25"/>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6" t="s">
        <v>350</v>
      </c>
      <c r="C2" s="147"/>
      <c r="D2" s="147"/>
      <c r="E2" s="147"/>
      <c r="F2" s="148"/>
      <c r="Z2" s="26" t="s">
        <v>81</v>
      </c>
    </row>
    <row r="3" spans="2:26" ht="51.75" customHeight="1" x14ac:dyDescent="0.3">
      <c r="B3" s="149"/>
      <c r="C3" s="150"/>
      <c r="D3" s="150"/>
      <c r="E3" s="150"/>
      <c r="F3" s="151"/>
    </row>
    <row r="4" spans="2:26" ht="18" customHeight="1" x14ac:dyDescent="0.3">
      <c r="B4" s="25" t="s">
        <v>80</v>
      </c>
      <c r="C4" s="27"/>
      <c r="D4" s="27"/>
      <c r="E4" s="27"/>
      <c r="F4" s="27"/>
    </row>
    <row r="5" spans="2:26" ht="24.75" customHeight="1" x14ac:dyDescent="0.3">
      <c r="B5" s="153"/>
      <c r="C5" s="154"/>
      <c r="D5" s="154"/>
      <c r="E5" s="154"/>
      <c r="F5" s="155"/>
    </row>
    <row r="6" spans="2:26" ht="13.5" customHeight="1" x14ac:dyDescent="0.3">
      <c r="B6" s="27"/>
      <c r="C6" s="27"/>
      <c r="D6" s="27"/>
      <c r="E6" s="27"/>
      <c r="F6" s="27"/>
    </row>
    <row r="7" spans="2:26" x14ac:dyDescent="0.3">
      <c r="B7" s="25" t="s">
        <v>50</v>
      </c>
    </row>
    <row r="8" spans="2:26" x14ac:dyDescent="0.3">
      <c r="B8" s="156" t="s">
        <v>27</v>
      </c>
      <c r="C8" s="157"/>
      <c r="D8" s="152" t="s">
        <v>30</v>
      </c>
      <c r="E8" s="152"/>
      <c r="F8" s="152"/>
    </row>
    <row r="9" spans="2:26" ht="22.5" customHeight="1" x14ac:dyDescent="0.3">
      <c r="B9" s="158" t="s">
        <v>304</v>
      </c>
      <c r="C9" s="159"/>
      <c r="D9" s="153" t="s">
        <v>342</v>
      </c>
      <c r="E9" s="154"/>
      <c r="F9" s="155"/>
    </row>
    <row r="10" spans="2:26" ht="22.5" customHeight="1" x14ac:dyDescent="0.3">
      <c r="B10" s="158" t="s">
        <v>227</v>
      </c>
      <c r="C10" s="159"/>
      <c r="D10" s="153" t="s">
        <v>340</v>
      </c>
      <c r="E10" s="154"/>
      <c r="F10" s="155"/>
    </row>
    <row r="11" spans="2:26" ht="22.5" customHeight="1" x14ac:dyDescent="0.3">
      <c r="B11" s="158"/>
      <c r="C11" s="159"/>
    </row>
    <row r="12" spans="2:26" ht="22.5" customHeight="1" x14ac:dyDescent="0.3">
      <c r="B12" s="143"/>
      <c r="C12" s="144"/>
      <c r="D12" s="145"/>
      <c r="E12" s="145"/>
      <c r="F12" s="145"/>
    </row>
    <row r="13" spans="2:26" ht="22.5" customHeight="1" x14ac:dyDescent="0.3">
      <c r="B13" s="143"/>
      <c r="C13" s="144"/>
      <c r="D13" s="145"/>
      <c r="E13" s="145"/>
      <c r="F13" s="145"/>
    </row>
    <row r="14" spans="2:26" ht="22.5" customHeight="1" x14ac:dyDescent="0.3">
      <c r="B14" s="143"/>
      <c r="C14" s="144"/>
      <c r="D14" s="145"/>
      <c r="E14" s="145"/>
      <c r="F14" s="145"/>
    </row>
    <row r="15" spans="2:26" ht="22.5" customHeight="1" x14ac:dyDescent="0.3">
      <c r="B15" s="143"/>
      <c r="C15" s="144"/>
      <c r="D15" s="145"/>
      <c r="E15" s="145"/>
      <c r="F15" s="145"/>
    </row>
    <row r="16" spans="2:26" ht="22.5" customHeight="1" x14ac:dyDescent="0.3">
      <c r="B16" s="143"/>
      <c r="C16" s="144"/>
      <c r="D16" s="145"/>
      <c r="E16" s="145"/>
      <c r="F16" s="145"/>
    </row>
    <row r="17" spans="2:11" ht="22.5" customHeight="1" x14ac:dyDescent="0.3">
      <c r="B17" s="143"/>
      <c r="C17" s="144"/>
      <c r="D17" s="145"/>
      <c r="E17" s="145"/>
      <c r="F17" s="145"/>
    </row>
    <row r="18" spans="2:11" ht="22.5" customHeight="1" x14ac:dyDescent="0.3">
      <c r="B18" s="143"/>
      <c r="C18" s="144"/>
      <c r="D18" s="145"/>
      <c r="E18" s="145"/>
      <c r="F18" s="145"/>
    </row>
    <row r="19" spans="2:11" ht="22.5" customHeight="1" x14ac:dyDescent="0.3">
      <c r="B19" s="143"/>
      <c r="C19" s="144"/>
      <c r="D19" s="145"/>
      <c r="E19" s="145"/>
      <c r="F19" s="145"/>
    </row>
    <row r="20" spans="2:11" ht="22.5" customHeight="1" x14ac:dyDescent="0.3">
      <c r="B20" s="143"/>
      <c r="C20" s="144"/>
      <c r="D20" s="145"/>
      <c r="E20" s="145"/>
      <c r="F20" s="145"/>
    </row>
    <row r="21" spans="2:11" ht="22.5" customHeight="1" x14ac:dyDescent="0.3">
      <c r="B21" s="143"/>
      <c r="C21" s="144"/>
      <c r="D21" s="145"/>
      <c r="E21" s="145"/>
      <c r="F21" s="145"/>
    </row>
    <row r="22" spans="2:11" ht="22.5" customHeight="1" x14ac:dyDescent="0.3">
      <c r="B22" s="143"/>
      <c r="C22" s="144"/>
      <c r="D22" s="145"/>
      <c r="E22" s="145"/>
      <c r="F22" s="145"/>
    </row>
    <row r="23" spans="2:11" ht="22.5" customHeight="1" x14ac:dyDescent="0.3">
      <c r="B23" s="143"/>
      <c r="C23" s="144"/>
      <c r="D23" s="145"/>
      <c r="E23" s="145"/>
      <c r="F23" s="145"/>
    </row>
    <row r="24" spans="2:11" ht="12.75" customHeight="1" x14ac:dyDescent="0.3">
      <c r="B24" s="28"/>
      <c r="C24" s="28"/>
      <c r="D24" s="29"/>
      <c r="E24" s="29"/>
      <c r="F24" s="29"/>
    </row>
    <row r="25" spans="2:11" x14ac:dyDescent="0.3">
      <c r="B25" s="25" t="s">
        <v>51</v>
      </c>
    </row>
    <row r="26" spans="2:11" ht="38.25" customHeight="1" x14ac:dyDescent="0.3">
      <c r="B26" s="161" t="s">
        <v>48</v>
      </c>
      <c r="C26" s="163" t="s">
        <v>27</v>
      </c>
      <c r="D26" s="163" t="s">
        <v>28</v>
      </c>
      <c r="E26" s="163" t="s">
        <v>30</v>
      </c>
      <c r="F26" s="161" t="s">
        <v>31</v>
      </c>
      <c r="G26" s="160" t="s">
        <v>102</v>
      </c>
      <c r="H26" s="160"/>
      <c r="I26" s="160"/>
      <c r="J26" s="160"/>
      <c r="K26" s="160"/>
    </row>
    <row r="27" spans="2:11" x14ac:dyDescent="0.3">
      <c r="B27" s="162"/>
      <c r="C27" s="164"/>
      <c r="D27" s="164"/>
      <c r="E27" s="164"/>
      <c r="F27" s="162"/>
      <c r="G27" s="65" t="s">
        <v>103</v>
      </c>
      <c r="H27" s="65" t="s">
        <v>104</v>
      </c>
      <c r="I27" s="65" t="s">
        <v>105</v>
      </c>
      <c r="J27" s="65" t="s">
        <v>106</v>
      </c>
      <c r="K27" s="65" t="s">
        <v>107</v>
      </c>
    </row>
    <row r="28" spans="2:11" ht="27.75" customHeight="1" x14ac:dyDescent="0.3">
      <c r="B28" s="30" t="s">
        <v>348</v>
      </c>
      <c r="C28" s="30" t="str">
        <f>D9</f>
        <v>Underground section of overhead line</v>
      </c>
      <c r="D28" s="30" t="s">
        <v>29</v>
      </c>
      <c r="E28" s="31" t="s">
        <v>349</v>
      </c>
      <c r="F28" s="30" t="s">
        <v>158</v>
      </c>
      <c r="G28" s="66"/>
      <c r="H28" s="66"/>
      <c r="I28" s="66"/>
      <c r="J28" s="66"/>
      <c r="K28" s="30"/>
    </row>
    <row r="29" spans="2:11" ht="27.75" customHeight="1" x14ac:dyDescent="0.3">
      <c r="B29" s="30">
        <v>1</v>
      </c>
      <c r="C29" s="31" t="str">
        <f>IF('Option 1'!C1="","",'Option 1'!C1)</f>
        <v>Seek necessary wayleave</v>
      </c>
      <c r="D29" s="30" t="s">
        <v>81</v>
      </c>
      <c r="E29" s="31"/>
      <c r="F29" s="30"/>
      <c r="G29" s="66">
        <f>'Option 1'!$C$4</f>
        <v>-1.9358683305277635E-2</v>
      </c>
      <c r="H29" s="66">
        <f>'Option 1'!$C$5</f>
        <v>-2.3349460506975329E-2</v>
      </c>
      <c r="I29" s="66">
        <f>'Option 1'!$C$6</f>
        <v>-2.5948458245687901E-2</v>
      </c>
      <c r="J29" s="66">
        <f>'Option 1'!C7</f>
        <v>-2.8486118101147477E-2</v>
      </c>
      <c r="K29" s="67"/>
    </row>
    <row r="30" spans="2:11" ht="27.75" customHeight="1" x14ac:dyDescent="0.3">
      <c r="B30" s="30">
        <v>2</v>
      </c>
      <c r="C30" s="30"/>
      <c r="D30" s="30"/>
      <c r="E30" s="31"/>
      <c r="F30" s="30"/>
      <c r="G30" s="66"/>
      <c r="H30" s="66"/>
      <c r="I30" s="66"/>
      <c r="J30" s="66"/>
      <c r="K30" s="30"/>
    </row>
    <row r="31" spans="2:11" ht="27.75" customHeight="1" x14ac:dyDescent="0.3">
      <c r="B31" s="30">
        <v>3</v>
      </c>
      <c r="C31" s="30"/>
      <c r="D31" s="30"/>
      <c r="E31" s="31"/>
      <c r="F31" s="30"/>
      <c r="G31" s="66"/>
      <c r="H31" s="66"/>
      <c r="I31" s="66"/>
      <c r="J31" s="66"/>
      <c r="K31" s="30"/>
    </row>
    <row r="32" spans="2:11" ht="27.75" customHeight="1" x14ac:dyDescent="0.3">
      <c r="B32" s="30">
        <v>4</v>
      </c>
      <c r="C32" s="30"/>
      <c r="D32" s="30"/>
      <c r="E32" s="31"/>
      <c r="F32" s="30"/>
      <c r="G32" s="66"/>
      <c r="H32" s="66"/>
      <c r="I32" s="66"/>
      <c r="J32" s="66"/>
      <c r="K32" s="30"/>
    </row>
    <row r="37" spans="2:2" x14ac:dyDescent="0.3">
      <c r="B37" s="2" t="s">
        <v>108</v>
      </c>
    </row>
  </sheetData>
  <mergeCells count="39">
    <mergeCell ref="G26:K26"/>
    <mergeCell ref="B26:B27"/>
    <mergeCell ref="C26:C27"/>
    <mergeCell ref="D26:D27"/>
    <mergeCell ref="E26:E27"/>
    <mergeCell ref="F26:F27"/>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F3"/>
    <mergeCell ref="D8:F8"/>
    <mergeCell ref="D9:F9"/>
    <mergeCell ref="D10:F10"/>
    <mergeCell ref="B8:C8"/>
    <mergeCell ref="B9:C9"/>
    <mergeCell ref="B10:C10"/>
    <mergeCell ref="B21:C21"/>
    <mergeCell ref="B22:C22"/>
    <mergeCell ref="D18:F18"/>
    <mergeCell ref="D12:F12"/>
    <mergeCell ref="D13:F13"/>
    <mergeCell ref="D14:F14"/>
    <mergeCell ref="D15:F15"/>
    <mergeCell ref="D16:F16"/>
    <mergeCell ref="D17:F17"/>
    <mergeCell ref="B20:C20"/>
  </mergeCells>
  <conditionalFormatting sqref="C29:F29 C30:K32 C28:D28 F28:K28">
    <cfRule type="expression" dxfId="10" priority="16">
      <formula>$D28="adopted"</formula>
    </cfRule>
  </conditionalFormatting>
  <conditionalFormatting sqref="G29:K29">
    <cfRule type="expression" dxfId="9" priority="13">
      <formula>$D29="adopted"</formula>
    </cfRule>
  </conditionalFormatting>
  <conditionalFormatting sqref="G30:J30">
    <cfRule type="expression" dxfId="8" priority="10">
      <formula>$D30="adopted"</formula>
    </cfRule>
  </conditionalFormatting>
  <conditionalFormatting sqref="G31:J31">
    <cfRule type="expression" dxfId="7" priority="9">
      <formula>$D31="adopted"</formula>
    </cfRule>
  </conditionalFormatting>
  <conditionalFormatting sqref="G32:J32">
    <cfRule type="expression" dxfId="6" priority="8">
      <formula>$D32="adopted"</formula>
    </cfRule>
  </conditionalFormatting>
  <conditionalFormatting sqref="B28">
    <cfRule type="expression" dxfId="5" priority="6">
      <formula>$D28="Adopted"</formula>
    </cfRule>
  </conditionalFormatting>
  <conditionalFormatting sqref="B29">
    <cfRule type="expression" dxfId="4" priority="5">
      <formula>$D29="Adopted"</formula>
    </cfRule>
  </conditionalFormatting>
  <conditionalFormatting sqref="B30">
    <cfRule type="expression" dxfId="3" priority="4">
      <formula>$D30="Adopted"</formula>
    </cfRule>
  </conditionalFormatting>
  <conditionalFormatting sqref="B31">
    <cfRule type="expression" dxfId="2" priority="3">
      <formula>$D31="Adopted"</formula>
    </cfRule>
  </conditionalFormatting>
  <conditionalFormatting sqref="B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03" t="s">
        <v>297</v>
      </c>
      <c r="E3" s="21"/>
      <c r="F3" s="78"/>
      <c r="G3" s="121"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02"/>
      <c r="H12" s="104">
        <f>$D$40/1000</f>
        <v>0.50284700000000004</v>
      </c>
      <c r="I12" s="104">
        <f>$D$41/1000</f>
        <v>0.4883515000000001</v>
      </c>
      <c r="J12" s="104">
        <f>$D$42/1000</f>
        <v>0.47385600000000011</v>
      </c>
      <c r="K12" s="104">
        <f>$D$43/1000</f>
        <v>0.45936050000000012</v>
      </c>
      <c r="L12" s="104">
        <f>$D$44/1000</f>
        <v>0.44486500000000012</v>
      </c>
      <c r="M12" s="104">
        <f>$D$45/1000</f>
        <v>0.43036950000000013</v>
      </c>
      <c r="N12" s="104">
        <f>$D$46/1000</f>
        <v>0.41587400000000013</v>
      </c>
      <c r="O12" s="104">
        <f>$D$47/1000</f>
        <v>0.40137850000000014</v>
      </c>
      <c r="P12" s="104">
        <f>$D$48/1000</f>
        <v>0.38688300000000014</v>
      </c>
      <c r="Q12" s="104">
        <f>$D$49/1000</f>
        <v>0.37238750000000015</v>
      </c>
      <c r="R12" s="104">
        <f>$D$50/1000</f>
        <v>0.35789200000000015</v>
      </c>
      <c r="S12" s="104">
        <f>$D$51/1000</f>
        <v>0.34339650000000016</v>
      </c>
      <c r="T12" s="104">
        <f>$D$52/1000</f>
        <v>0.32890100000000017</v>
      </c>
      <c r="U12" s="104">
        <f>$D$53/1000</f>
        <v>0.31440550000000017</v>
      </c>
      <c r="V12" s="104">
        <f>$D$54/1000</f>
        <v>0.29991000000000018</v>
      </c>
      <c r="W12" s="104">
        <f>$D$55/1000</f>
        <v>0.28541450000000018</v>
      </c>
      <c r="X12" s="104">
        <f>$D$56/1000</f>
        <v>0.27091900000000019</v>
      </c>
      <c r="Y12" s="104">
        <f>$D$57/1000</f>
        <v>0.25642350000000019</v>
      </c>
      <c r="Z12" s="104">
        <f>$D$58/1000</f>
        <v>0.24192800000000023</v>
      </c>
      <c r="AA12" s="104">
        <f>$D$59/1000</f>
        <v>0.22743250000000023</v>
      </c>
      <c r="AB12" s="104">
        <f>$D$60/1000</f>
        <v>0.21293700000000024</v>
      </c>
      <c r="AC12" s="104">
        <f>$D$61/1000</f>
        <v>0.19844150000000024</v>
      </c>
      <c r="AD12" s="104">
        <f>$D$62/1000</f>
        <v>0.18394600000000025</v>
      </c>
      <c r="AE12" s="104">
        <f>$D$63/1000</f>
        <v>0.16945050000000025</v>
      </c>
      <c r="AF12" s="104">
        <f>$D$64/1000</f>
        <v>0.15495500000000026</v>
      </c>
      <c r="AG12" s="104">
        <f>$D$65/1000</f>
        <v>0.14045950000000026</v>
      </c>
      <c r="AH12" s="104">
        <f>$D$66/1000</f>
        <v>0.12596400000000027</v>
      </c>
      <c r="AI12" s="104">
        <f>$D$67/1000</f>
        <v>0.11146850000000026</v>
      </c>
      <c r="AJ12" s="104">
        <f>$D$68/1000</f>
        <v>9.6973000000000253E-2</v>
      </c>
      <c r="AK12" s="104">
        <f>$D$69/1000</f>
        <v>8.2477500000000245E-2</v>
      </c>
      <c r="AL12" s="104">
        <f>$D$70/1000</f>
        <v>6.7982000000000237E-2</v>
      </c>
      <c r="AM12" s="104">
        <f>$D$71/1000</f>
        <v>5.3486500000000242E-2</v>
      </c>
      <c r="AN12" s="104">
        <f>$D$72/1000</f>
        <v>3.8991000000000241E-2</v>
      </c>
      <c r="AO12" s="104">
        <f>$D$73/1000</f>
        <v>2.4495500000000243E-2</v>
      </c>
      <c r="AP12" s="104">
        <f>$D$74/1000</f>
        <v>0.01</v>
      </c>
      <c r="AQ12" s="104">
        <f>$AP$12</f>
        <v>0.01</v>
      </c>
      <c r="AR12" s="104">
        <f t="shared" ref="AR12:BG12" si="1">$AP$12</f>
        <v>0.01</v>
      </c>
      <c r="AS12" s="104">
        <f t="shared" si="1"/>
        <v>0.01</v>
      </c>
      <c r="AT12" s="104">
        <f t="shared" si="1"/>
        <v>0.01</v>
      </c>
      <c r="AU12" s="104">
        <f t="shared" si="1"/>
        <v>0.01</v>
      </c>
      <c r="AV12" s="104">
        <f t="shared" si="1"/>
        <v>0.01</v>
      </c>
      <c r="AW12" s="104">
        <f t="shared" si="1"/>
        <v>0.01</v>
      </c>
      <c r="AX12" s="104">
        <f t="shared" si="1"/>
        <v>0.01</v>
      </c>
      <c r="AY12" s="104">
        <f t="shared" si="1"/>
        <v>0.01</v>
      </c>
      <c r="AZ12" s="104">
        <f t="shared" si="1"/>
        <v>0.01</v>
      </c>
      <c r="BA12" s="104">
        <f t="shared" si="1"/>
        <v>0.01</v>
      </c>
      <c r="BB12" s="104">
        <f t="shared" si="1"/>
        <v>0.01</v>
      </c>
      <c r="BC12" s="104">
        <f t="shared" si="1"/>
        <v>0.01</v>
      </c>
      <c r="BD12" s="104">
        <f t="shared" si="1"/>
        <v>0.01</v>
      </c>
      <c r="BE12" s="104">
        <f t="shared" si="1"/>
        <v>0.01</v>
      </c>
      <c r="BF12" s="104">
        <f t="shared" si="1"/>
        <v>0.01</v>
      </c>
      <c r="BG12" s="104">
        <f t="shared" si="1"/>
        <v>0.01</v>
      </c>
    </row>
    <row r="13" spans="1:59" x14ac:dyDescent="0.3">
      <c r="A13" s="21"/>
      <c r="B13" s="165" t="s">
        <v>75</v>
      </c>
      <c r="C13" s="166"/>
      <c r="D13" s="120"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67"/>
      <c r="C14" s="168"/>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69" t="s">
        <v>330</v>
      </c>
      <c r="C15" s="42" t="s">
        <v>323</v>
      </c>
      <c r="D15" s="119">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69"/>
      <c r="C16" s="42" t="s">
        <v>324</v>
      </c>
      <c r="D16" s="119">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69"/>
      <c r="C17" s="42" t="s">
        <v>325</v>
      </c>
      <c r="D17" s="119">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69"/>
      <c r="C18" s="42" t="s">
        <v>326</v>
      </c>
      <c r="D18" s="119">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69"/>
      <c r="C19" s="42" t="s">
        <v>327</v>
      </c>
      <c r="D19" s="119">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69"/>
      <c r="C20" s="42" t="s">
        <v>328</v>
      </c>
      <c r="D20" s="119">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69"/>
      <c r="C21" s="42" t="s">
        <v>253</v>
      </c>
      <c r="D21" s="119">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69"/>
      <c r="C22" s="42" t="s">
        <v>254</v>
      </c>
      <c r="D22" s="119">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69"/>
      <c r="C23" s="42" t="s">
        <v>74</v>
      </c>
      <c r="D23" s="119">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69"/>
      <c r="C24" s="42" t="s">
        <v>109</v>
      </c>
      <c r="D24" s="119">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99"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0" t="s">
        <v>293</v>
      </c>
    </row>
    <row r="34" spans="2:5" x14ac:dyDescent="0.3">
      <c r="B34" s="105" t="s">
        <v>247</v>
      </c>
      <c r="C34" s="20" t="s">
        <v>253</v>
      </c>
      <c r="D34" s="20">
        <f>0.58982*1000</f>
        <v>589.82000000000005</v>
      </c>
      <c r="E34" s="20" t="s">
        <v>294</v>
      </c>
    </row>
    <row r="35" spans="2:5" x14ac:dyDescent="0.3">
      <c r="B35" s="105" t="s">
        <v>248</v>
      </c>
      <c r="C35" s="20" t="s">
        <v>254</v>
      </c>
      <c r="D35" s="74">
        <f>D34-$D$78</f>
        <v>575.32450000000006</v>
      </c>
    </row>
    <row r="36" spans="2:5" x14ac:dyDescent="0.3">
      <c r="B36" s="105"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01">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G38" sqref="G38"/>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346</v>
      </c>
      <c r="C1" s="3" t="str">
        <f>'Option summary'!D9</f>
        <v>Underground section of overhead line</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4" t="s">
        <v>11</v>
      </c>
      <c r="B7" s="62" t="s">
        <v>158</v>
      </c>
      <c r="C7" s="61"/>
      <c r="D7" s="62" t="s">
        <v>40</v>
      </c>
      <c r="E7" s="63">
        <f>-10000/1000000</f>
        <v>-0.01</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75"/>
      <c r="B8" s="62" t="s">
        <v>181</v>
      </c>
      <c r="C8" s="61"/>
      <c r="D8" s="62" t="s">
        <v>40</v>
      </c>
      <c r="E8" s="63">
        <f>-6/1000000</f>
        <v>-6.0000000000000002E-6</v>
      </c>
      <c r="F8" s="63"/>
      <c r="G8" s="63"/>
      <c r="H8" s="63"/>
      <c r="I8" s="63"/>
      <c r="J8" s="63"/>
      <c r="K8" s="63"/>
      <c r="L8" s="63"/>
      <c r="M8" s="63"/>
      <c r="N8" s="63"/>
      <c r="O8" s="63"/>
      <c r="P8" s="63"/>
      <c r="Q8" s="63"/>
      <c r="R8" s="63"/>
      <c r="S8" s="63"/>
      <c r="T8" s="63"/>
      <c r="U8" s="63"/>
      <c r="V8" s="63"/>
      <c r="W8" s="63"/>
      <c r="X8" s="63"/>
      <c r="Y8" s="63"/>
      <c r="Z8" s="63"/>
      <c r="AA8" s="63"/>
      <c r="AB8" s="63"/>
      <c r="AC8" s="63"/>
      <c r="AD8" s="63"/>
      <c r="AE8" s="63"/>
      <c r="AF8" s="63"/>
      <c r="AG8" s="63"/>
      <c r="AH8" s="63"/>
      <c r="AI8" s="63"/>
      <c r="AJ8" s="63"/>
      <c r="AK8" s="63"/>
      <c r="AL8" s="63"/>
      <c r="AM8" s="63"/>
      <c r="AN8" s="63"/>
      <c r="AO8" s="63"/>
      <c r="AP8" s="63"/>
      <c r="AQ8" s="63"/>
      <c r="AR8" s="63"/>
      <c r="AS8" s="63"/>
      <c r="AT8" s="63"/>
      <c r="AU8" s="63"/>
      <c r="AV8" s="63"/>
      <c r="AW8" s="63"/>
      <c r="AX8" s="62"/>
      <c r="AY8" s="62"/>
      <c r="AZ8" s="62"/>
      <c r="BA8" s="62"/>
      <c r="BB8" s="62"/>
      <c r="BC8" s="62"/>
      <c r="BD8" s="62"/>
    </row>
    <row r="9" spans="1:56" x14ac:dyDescent="0.3">
      <c r="A9" s="175"/>
      <c r="B9" s="62" t="s">
        <v>198</v>
      </c>
      <c r="C9" s="132"/>
      <c r="D9" s="62" t="s">
        <v>40</v>
      </c>
      <c r="E9" s="63"/>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75"/>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75"/>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76"/>
      <c r="B12" s="117" t="s">
        <v>197</v>
      </c>
      <c r="C12" s="59"/>
      <c r="D12" s="118" t="s">
        <v>40</v>
      </c>
      <c r="E12" s="60">
        <f>SUM(E7:E11)</f>
        <v>-1.0006000000000001E-2</v>
      </c>
      <c r="F12" s="60">
        <f t="shared" ref="F12:AW12" si="0">SUM(F7:F11)</f>
        <v>0</v>
      </c>
      <c r="G12" s="60">
        <f t="shared" si="0"/>
        <v>0</v>
      </c>
      <c r="H12" s="60">
        <f t="shared" si="0"/>
        <v>0</v>
      </c>
      <c r="I12" s="60">
        <f t="shared" si="0"/>
        <v>0</v>
      </c>
      <c r="J12" s="60">
        <f t="shared" si="0"/>
        <v>0</v>
      </c>
      <c r="K12" s="60">
        <f t="shared" si="0"/>
        <v>0</v>
      </c>
      <c r="L12" s="60">
        <f t="shared" si="0"/>
        <v>0</v>
      </c>
      <c r="M12" s="60">
        <f t="shared" si="0"/>
        <v>0</v>
      </c>
      <c r="N12" s="60">
        <f t="shared" si="0"/>
        <v>0</v>
      </c>
      <c r="O12" s="60">
        <f t="shared" si="0"/>
        <v>0</v>
      </c>
      <c r="P12" s="60">
        <f t="shared" si="0"/>
        <v>0</v>
      </c>
      <c r="Q12" s="60">
        <f t="shared" si="0"/>
        <v>0</v>
      </c>
      <c r="R12" s="60">
        <f t="shared" si="0"/>
        <v>0</v>
      </c>
      <c r="S12" s="60">
        <f t="shared" si="0"/>
        <v>0</v>
      </c>
      <c r="T12" s="60">
        <f t="shared" si="0"/>
        <v>0</v>
      </c>
      <c r="U12" s="60">
        <f t="shared" si="0"/>
        <v>0</v>
      </c>
      <c r="V12" s="60">
        <f t="shared" si="0"/>
        <v>0</v>
      </c>
      <c r="W12" s="60">
        <f t="shared" si="0"/>
        <v>0</v>
      </c>
      <c r="X12" s="60">
        <f t="shared" si="0"/>
        <v>0</v>
      </c>
      <c r="Y12" s="60">
        <f t="shared" si="0"/>
        <v>0</v>
      </c>
      <c r="Z12" s="60">
        <f t="shared" si="0"/>
        <v>0</v>
      </c>
      <c r="AA12" s="60">
        <f t="shared" si="0"/>
        <v>0</v>
      </c>
      <c r="AB12" s="60">
        <f t="shared" si="0"/>
        <v>0</v>
      </c>
      <c r="AC12" s="60">
        <f t="shared" si="0"/>
        <v>0</v>
      </c>
      <c r="AD12" s="60">
        <f t="shared" si="0"/>
        <v>0</v>
      </c>
      <c r="AE12" s="60">
        <f t="shared" si="0"/>
        <v>0</v>
      </c>
      <c r="AF12" s="60">
        <f t="shared" si="0"/>
        <v>0</v>
      </c>
      <c r="AG12" s="60">
        <f t="shared" si="0"/>
        <v>0</v>
      </c>
      <c r="AH12" s="60">
        <f t="shared" si="0"/>
        <v>0</v>
      </c>
      <c r="AI12" s="60">
        <f t="shared" si="0"/>
        <v>0</v>
      </c>
      <c r="AJ12" s="60">
        <f t="shared" si="0"/>
        <v>0</v>
      </c>
      <c r="AK12" s="60">
        <f t="shared" si="0"/>
        <v>0</v>
      </c>
      <c r="AL12" s="60">
        <f t="shared" si="0"/>
        <v>0</v>
      </c>
      <c r="AM12" s="60">
        <f t="shared" si="0"/>
        <v>0</v>
      </c>
      <c r="AN12" s="60">
        <f t="shared" si="0"/>
        <v>0</v>
      </c>
      <c r="AO12" s="60">
        <f t="shared" si="0"/>
        <v>0</v>
      </c>
      <c r="AP12" s="60">
        <f t="shared" si="0"/>
        <v>0</v>
      </c>
      <c r="AQ12" s="60">
        <f t="shared" si="0"/>
        <v>0</v>
      </c>
      <c r="AR12" s="60">
        <f t="shared" si="0"/>
        <v>0</v>
      </c>
      <c r="AS12" s="60">
        <f t="shared" si="0"/>
        <v>0</v>
      </c>
      <c r="AT12" s="60">
        <f t="shared" si="0"/>
        <v>0</v>
      </c>
      <c r="AU12" s="60">
        <f t="shared" si="0"/>
        <v>0</v>
      </c>
      <c r="AV12" s="60">
        <f t="shared" si="0"/>
        <v>0</v>
      </c>
      <c r="AW12" s="60">
        <f t="shared" si="0"/>
        <v>0</v>
      </c>
      <c r="AX12" s="62"/>
      <c r="AY12" s="62"/>
      <c r="AZ12" s="62"/>
      <c r="BA12" s="62"/>
      <c r="BB12" s="62"/>
      <c r="BC12" s="62"/>
      <c r="BD12" s="62"/>
    </row>
    <row r="13" spans="1:56" ht="12.75" customHeight="1" x14ac:dyDescent="0.3">
      <c r="A13" s="170"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1"/>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1"/>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1"/>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1"/>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1"/>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1"/>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1"/>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1"/>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1"/>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1"/>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2"/>
      <c r="B24" s="13" t="s">
        <v>101</v>
      </c>
      <c r="C24" s="13"/>
      <c r="D24" s="13" t="s">
        <v>40</v>
      </c>
      <c r="E24" s="54">
        <f>SUM(E13:E23)</f>
        <v>0</v>
      </c>
      <c r="F24" s="54">
        <f t="shared" ref="F24:BD24" si="1">SUM(F13:F23)</f>
        <v>0</v>
      </c>
      <c r="G24" s="54">
        <f t="shared" si="1"/>
        <v>0</v>
      </c>
      <c r="H24" s="54">
        <f t="shared" si="1"/>
        <v>0</v>
      </c>
      <c r="I24" s="54">
        <f t="shared" si="1"/>
        <v>0</v>
      </c>
      <c r="J24" s="54">
        <f t="shared" si="1"/>
        <v>0</v>
      </c>
      <c r="K24" s="54">
        <f t="shared" si="1"/>
        <v>0</v>
      </c>
      <c r="L24" s="54">
        <f t="shared" si="1"/>
        <v>0</v>
      </c>
      <c r="M24" s="54">
        <f t="shared" si="1"/>
        <v>0</v>
      </c>
      <c r="N24" s="54">
        <f t="shared" si="1"/>
        <v>0</v>
      </c>
      <c r="O24" s="54">
        <f t="shared" si="1"/>
        <v>0</v>
      </c>
      <c r="P24" s="54">
        <f t="shared" si="1"/>
        <v>0</v>
      </c>
      <c r="Q24" s="54">
        <f t="shared" si="1"/>
        <v>0</v>
      </c>
      <c r="R24" s="54">
        <f t="shared" si="1"/>
        <v>0</v>
      </c>
      <c r="S24" s="54">
        <f t="shared" si="1"/>
        <v>0</v>
      </c>
      <c r="T24" s="54">
        <f t="shared" si="1"/>
        <v>0</v>
      </c>
      <c r="U24" s="54">
        <f t="shared" si="1"/>
        <v>0</v>
      </c>
      <c r="V24" s="54">
        <f t="shared" si="1"/>
        <v>0</v>
      </c>
      <c r="W24" s="54">
        <f t="shared" si="1"/>
        <v>0</v>
      </c>
      <c r="X24" s="54">
        <f t="shared" si="1"/>
        <v>0</v>
      </c>
      <c r="Y24" s="54">
        <f t="shared" si="1"/>
        <v>0</v>
      </c>
      <c r="Z24" s="54">
        <f t="shared" si="1"/>
        <v>0</v>
      </c>
      <c r="AA24" s="54">
        <f t="shared" si="1"/>
        <v>0</v>
      </c>
      <c r="AB24" s="54">
        <f t="shared" si="1"/>
        <v>0</v>
      </c>
      <c r="AC24" s="54">
        <f t="shared" si="1"/>
        <v>0</v>
      </c>
      <c r="AD24" s="54">
        <f t="shared" si="1"/>
        <v>0</v>
      </c>
      <c r="AE24" s="54">
        <f t="shared" si="1"/>
        <v>0</v>
      </c>
      <c r="AF24" s="54">
        <f t="shared" si="1"/>
        <v>0</v>
      </c>
      <c r="AG24" s="54">
        <f t="shared" si="1"/>
        <v>0</v>
      </c>
      <c r="AH24" s="54">
        <f t="shared" si="1"/>
        <v>0</v>
      </c>
      <c r="AI24" s="54">
        <f t="shared" si="1"/>
        <v>0</v>
      </c>
      <c r="AJ24" s="54">
        <f t="shared" si="1"/>
        <v>0</v>
      </c>
      <c r="AK24" s="54">
        <f t="shared" si="1"/>
        <v>0</v>
      </c>
      <c r="AL24" s="54">
        <f t="shared" si="1"/>
        <v>0</v>
      </c>
      <c r="AM24" s="54">
        <f t="shared" si="1"/>
        <v>0</v>
      </c>
      <c r="AN24" s="54">
        <f t="shared" si="1"/>
        <v>0</v>
      </c>
      <c r="AO24" s="54">
        <f t="shared" si="1"/>
        <v>0</v>
      </c>
      <c r="AP24" s="54">
        <f t="shared" si="1"/>
        <v>0</v>
      </c>
      <c r="AQ24" s="54">
        <f t="shared" si="1"/>
        <v>0</v>
      </c>
      <c r="AR24" s="54">
        <f t="shared" si="1"/>
        <v>0</v>
      </c>
      <c r="AS24" s="54">
        <f t="shared" si="1"/>
        <v>0</v>
      </c>
      <c r="AT24" s="54">
        <f t="shared" si="1"/>
        <v>0</v>
      </c>
      <c r="AU24" s="54">
        <f t="shared" si="1"/>
        <v>0</v>
      </c>
      <c r="AV24" s="54">
        <f t="shared" si="1"/>
        <v>0</v>
      </c>
      <c r="AW24" s="54">
        <f t="shared" si="1"/>
        <v>0</v>
      </c>
      <c r="AX24" s="54">
        <f t="shared" si="1"/>
        <v>0</v>
      </c>
      <c r="AY24" s="54">
        <f t="shared" si="1"/>
        <v>0</v>
      </c>
      <c r="AZ24" s="54">
        <f t="shared" si="1"/>
        <v>0</v>
      </c>
      <c r="BA24" s="54">
        <f t="shared" si="1"/>
        <v>0</v>
      </c>
      <c r="BB24" s="54">
        <f t="shared" si="1"/>
        <v>0</v>
      </c>
      <c r="BC24" s="54">
        <f t="shared" si="1"/>
        <v>0</v>
      </c>
      <c r="BD24" s="54">
        <f t="shared" si="1"/>
        <v>0</v>
      </c>
    </row>
    <row r="25" spans="1:56" x14ac:dyDescent="0.3">
      <c r="A25" s="76"/>
      <c r="B25" s="14"/>
    </row>
    <row r="26" spans="1:56" x14ac:dyDescent="0.3">
      <c r="A26" s="76"/>
    </row>
    <row r="27" spans="1:56" x14ac:dyDescent="0.3">
      <c r="A27" s="109"/>
      <c r="B27" s="116" t="s">
        <v>217</v>
      </c>
      <c r="C27" s="110"/>
      <c r="D27" s="111"/>
      <c r="E27" s="111"/>
      <c r="F27" s="111"/>
      <c r="G27" s="111"/>
      <c r="H27" s="111"/>
      <c r="I27" s="111"/>
      <c r="J27" s="111"/>
      <c r="K27" s="111"/>
      <c r="L27" s="111"/>
      <c r="M27" s="111"/>
      <c r="N27" s="111"/>
      <c r="O27" s="111"/>
      <c r="P27" s="111"/>
      <c r="Q27" s="111"/>
      <c r="R27" s="111"/>
      <c r="S27" s="111"/>
      <c r="T27" s="111"/>
      <c r="U27" s="111"/>
      <c r="V27" s="111"/>
      <c r="W27" s="111"/>
      <c r="X27" s="111"/>
      <c r="Y27" s="111"/>
      <c r="Z27" s="111"/>
      <c r="AA27" s="111"/>
      <c r="AB27" s="111"/>
      <c r="AC27" s="111"/>
      <c r="AD27" s="111"/>
      <c r="AE27" s="111"/>
      <c r="AF27" s="111"/>
      <c r="AG27" s="111"/>
      <c r="AH27" s="111"/>
      <c r="AI27" s="111"/>
      <c r="AJ27" s="111"/>
      <c r="AK27" s="111"/>
      <c r="AL27" s="111"/>
      <c r="AM27" s="111"/>
      <c r="AN27" s="111"/>
      <c r="AO27" s="111"/>
      <c r="AP27" s="111"/>
      <c r="AQ27" s="111"/>
      <c r="AR27" s="111"/>
      <c r="AS27" s="111"/>
      <c r="AT27" s="111"/>
      <c r="AU27" s="111"/>
      <c r="AV27" s="111"/>
      <c r="AW27" s="111"/>
      <c r="AX27" s="111"/>
      <c r="AY27" s="111"/>
      <c r="AZ27" s="111"/>
      <c r="BA27" s="111"/>
      <c r="BB27" s="111"/>
      <c r="BC27" s="111"/>
      <c r="BD27" s="111"/>
    </row>
    <row r="28" spans="1:56" x14ac:dyDescent="0.3">
      <c r="A28" s="112"/>
      <c r="B28" s="113"/>
      <c r="C28" s="114"/>
      <c r="D28" s="115"/>
      <c r="E28" s="115"/>
      <c r="F28" s="115"/>
      <c r="G28" s="115"/>
      <c r="H28" s="115"/>
      <c r="I28" s="115"/>
      <c r="J28" s="115"/>
      <c r="K28" s="115"/>
      <c r="L28" s="115"/>
      <c r="M28" s="115"/>
      <c r="N28" s="115"/>
      <c r="O28" s="115"/>
      <c r="P28" s="115"/>
      <c r="Q28" s="115"/>
      <c r="R28" s="115"/>
      <c r="S28" s="115"/>
      <c r="T28" s="115"/>
      <c r="U28" s="115"/>
      <c r="V28" s="115"/>
      <c r="W28" s="115"/>
      <c r="X28" s="115"/>
      <c r="Y28" s="115"/>
      <c r="Z28" s="115"/>
      <c r="AA28" s="115"/>
      <c r="AB28" s="115"/>
      <c r="AC28" s="115"/>
      <c r="AD28" s="115"/>
      <c r="AE28" s="115"/>
      <c r="AF28" s="115"/>
      <c r="AG28" s="115"/>
      <c r="AH28" s="115"/>
      <c r="AI28" s="115"/>
      <c r="AJ28" s="115"/>
      <c r="AK28" s="115"/>
      <c r="AL28" s="115"/>
      <c r="AM28" s="115"/>
      <c r="AN28" s="115"/>
      <c r="AO28" s="115"/>
      <c r="AP28" s="115"/>
      <c r="AQ28" s="115"/>
      <c r="AR28" s="115"/>
      <c r="AS28" s="115"/>
      <c r="AT28" s="115"/>
      <c r="AU28" s="115"/>
      <c r="AV28" s="115"/>
      <c r="AW28" s="115"/>
      <c r="AX28" s="115"/>
      <c r="AY28" s="115"/>
      <c r="AZ28" s="115"/>
      <c r="BA28" s="115"/>
      <c r="BB28" s="115"/>
      <c r="BC28" s="115"/>
      <c r="BD28" s="115"/>
    </row>
    <row r="29" spans="1:56" ht="12.75" customHeight="1" x14ac:dyDescent="0.3">
      <c r="A29" s="173"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73"/>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73"/>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73"/>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73"/>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73"/>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73"/>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73"/>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22"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6" sqref="C6"/>
    </sheetView>
  </sheetViews>
  <sheetFormatPr defaultRowHeight="15" x14ac:dyDescent="0.25"/>
  <cols>
    <col min="1" max="1" width="5.85546875" customWidth="1"/>
    <col min="2" max="2" width="64.85546875" customWidth="1"/>
    <col min="3" max="3" width="74.5703125" customWidth="1"/>
  </cols>
  <sheetData>
    <row r="1" spans="1:3" ht="18.75" x14ac:dyDescent="0.3">
      <c r="A1" s="1" t="s">
        <v>303</v>
      </c>
    </row>
    <row r="2" spans="1:3" x14ac:dyDescent="0.25">
      <c r="A2" t="s">
        <v>78</v>
      </c>
    </row>
    <row r="4" spans="1:3" ht="15.75" thickBot="1" x14ac:dyDescent="0.3"/>
    <row r="5" spans="1:3" ht="105" x14ac:dyDescent="0.25">
      <c r="A5" s="177" t="s">
        <v>11</v>
      </c>
      <c r="B5" s="133" t="s">
        <v>158</v>
      </c>
      <c r="C5" s="134" t="s">
        <v>343</v>
      </c>
    </row>
    <row r="6" spans="1:3" ht="75" x14ac:dyDescent="0.25">
      <c r="A6" s="178"/>
      <c r="B6" s="135" t="s">
        <v>181</v>
      </c>
      <c r="C6" s="136" t="s">
        <v>344</v>
      </c>
    </row>
    <row r="7" spans="1:3" x14ac:dyDescent="0.25">
      <c r="A7" s="178"/>
      <c r="B7" s="135" t="s">
        <v>198</v>
      </c>
      <c r="C7" s="137"/>
    </row>
    <row r="8" spans="1:3" x14ac:dyDescent="0.25">
      <c r="A8" s="178"/>
      <c r="B8" s="135" t="s">
        <v>198</v>
      </c>
      <c r="C8" s="137"/>
    </row>
    <row r="9" spans="1:3" x14ac:dyDescent="0.25">
      <c r="A9" s="178"/>
      <c r="B9" s="135" t="s">
        <v>198</v>
      </c>
      <c r="C9" s="137"/>
    </row>
    <row r="10" spans="1:3" ht="15.75" thickBot="1" x14ac:dyDescent="0.3">
      <c r="A10" s="179"/>
      <c r="B10" s="117" t="s">
        <v>197</v>
      </c>
      <c r="C10" s="138"/>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C20" sqref="C20"/>
      <selection pane="topRight" activeCell="C20" sqref="C20"/>
      <selection pane="bottomLeft" activeCell="C20" sqref="C20"/>
      <selection pane="bottomRight" activeCell="B27" sqref="B27"/>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-1.9358683305277635E-2</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-2.3349460506975329E-2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-2.5948458245687901E-2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-2.8486118101147477E-2</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06"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4" t="s">
        <v>11</v>
      </c>
      <c r="B13" s="62" t="s">
        <v>158</v>
      </c>
      <c r="C13" s="61"/>
      <c r="D13" s="62" t="s">
        <v>40</v>
      </c>
      <c r="E13" s="63">
        <f>-0.02-0.015</f>
        <v>-3.5000000000000003E-2</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75"/>
      <c r="B14" s="62" t="s">
        <v>181</v>
      </c>
      <c r="C14" s="61"/>
      <c r="D14" s="62" t="s">
        <v>40</v>
      </c>
      <c r="E14" s="63">
        <f>-6/1000000</f>
        <v>-6.0000000000000002E-6</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75"/>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75"/>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75"/>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76"/>
      <c r="B18" s="117" t="s">
        <v>197</v>
      </c>
      <c r="C18" s="123"/>
      <c r="D18" s="118" t="s">
        <v>40</v>
      </c>
      <c r="E18" s="60">
        <f>SUM(E13:E17)</f>
        <v>-3.5006000000000002E-2</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0" t="s">
        <v>301</v>
      </c>
      <c r="B19" s="62" t="s">
        <v>158</v>
      </c>
      <c r="C19" s="8" t="s">
        <v>341</v>
      </c>
      <c r="D19" s="9" t="s">
        <v>40</v>
      </c>
      <c r="E19" s="34">
        <f>-'Baseline scenario'!E7</f>
        <v>0.01</v>
      </c>
      <c r="F19" s="34">
        <f>-'Baseline scenario'!F7</f>
        <v>0</v>
      </c>
      <c r="G19" s="34">
        <f>-'Baseline scenario'!G7</f>
        <v>0</v>
      </c>
      <c r="H19" s="34">
        <f>-'Baseline scenario'!H7</f>
        <v>0</v>
      </c>
      <c r="I19" s="34">
        <f>-'Baseline scenario'!I7</f>
        <v>0</v>
      </c>
      <c r="J19" s="34">
        <f>-'Baseline scenario'!J7</f>
        <v>0</v>
      </c>
      <c r="K19" s="34">
        <f>-'Baseline scenario'!K7</f>
        <v>0</v>
      </c>
      <c r="L19" s="34">
        <f>-'Baseline scenario'!L7</f>
        <v>0</v>
      </c>
      <c r="M19" s="34">
        <f>-'Baseline scenario'!M7</f>
        <v>0</v>
      </c>
      <c r="N19" s="34">
        <f>-'Baseline scenario'!N7</f>
        <v>0</v>
      </c>
      <c r="O19" s="34">
        <f>-'Baseline scenario'!O7</f>
        <v>0</v>
      </c>
      <c r="P19" s="34">
        <f>-'Baseline scenario'!P7</f>
        <v>0</v>
      </c>
      <c r="Q19" s="34">
        <f>-'Baseline scenario'!Q7</f>
        <v>0</v>
      </c>
      <c r="R19" s="34">
        <f>-'Baseline scenario'!R7</f>
        <v>0</v>
      </c>
      <c r="S19" s="34">
        <f>-'Baseline scenario'!S7</f>
        <v>0</v>
      </c>
      <c r="T19" s="34">
        <f>-'Baseline scenario'!T7</f>
        <v>0</v>
      </c>
      <c r="U19" s="34">
        <f>-'Baseline scenario'!U7</f>
        <v>0</v>
      </c>
      <c r="V19" s="34">
        <f>-'Baseline scenario'!V7</f>
        <v>0</v>
      </c>
      <c r="W19" s="34">
        <f>-'Baseline scenario'!W7</f>
        <v>0</v>
      </c>
      <c r="X19" s="34">
        <f>-'Baseline scenario'!X7</f>
        <v>0</v>
      </c>
      <c r="Y19" s="34">
        <f>-'Baseline scenario'!Y7</f>
        <v>0</v>
      </c>
      <c r="Z19" s="34">
        <f>-'Baseline scenario'!Z7</f>
        <v>0</v>
      </c>
      <c r="AA19" s="34">
        <f>-'Baseline scenario'!AA7</f>
        <v>0</v>
      </c>
      <c r="AB19" s="34">
        <f>-'Baseline scenario'!AB7</f>
        <v>0</v>
      </c>
      <c r="AC19" s="34">
        <f>-'Baseline scenario'!AC7</f>
        <v>0</v>
      </c>
      <c r="AD19" s="34">
        <f>-'Baseline scenario'!AD7</f>
        <v>0</v>
      </c>
      <c r="AE19" s="34">
        <f>-'Baseline scenario'!AE7</f>
        <v>0</v>
      </c>
      <c r="AF19" s="34">
        <f>-'Baseline scenario'!AF7</f>
        <v>0</v>
      </c>
      <c r="AG19" s="34">
        <f>-'Baseline scenario'!AG7</f>
        <v>0</v>
      </c>
      <c r="AH19" s="34">
        <f>-'Baseline scenario'!AH7</f>
        <v>0</v>
      </c>
      <c r="AI19" s="34">
        <f>-'Baseline scenario'!AI7</f>
        <v>0</v>
      </c>
      <c r="AJ19" s="34">
        <f>-'Baseline scenario'!AJ7</f>
        <v>0</v>
      </c>
      <c r="AK19" s="34">
        <f>-'Baseline scenario'!AK7</f>
        <v>0</v>
      </c>
      <c r="AL19" s="34">
        <f>-'Baseline scenario'!AL7</f>
        <v>0</v>
      </c>
      <c r="AM19" s="34">
        <f>-'Baseline scenario'!AM7</f>
        <v>0</v>
      </c>
      <c r="AN19" s="34">
        <f>-'Baseline scenario'!AN7</f>
        <v>0</v>
      </c>
      <c r="AO19" s="34">
        <f>-'Baseline scenario'!AO7</f>
        <v>0</v>
      </c>
      <c r="AP19" s="34">
        <f>-'Baseline scenario'!AP7</f>
        <v>0</v>
      </c>
      <c r="AQ19" s="34">
        <f>-'Baseline scenario'!AQ7</f>
        <v>0</v>
      </c>
      <c r="AR19" s="34">
        <f>-'Baseline scenario'!AR7</f>
        <v>0</v>
      </c>
      <c r="AS19" s="34">
        <f>-'Baseline scenario'!AS7</f>
        <v>0</v>
      </c>
      <c r="AT19" s="34">
        <f>-'Baseline scenario'!AT7</f>
        <v>0</v>
      </c>
      <c r="AU19" s="34">
        <f>-'Baseline scenario'!AU7</f>
        <v>0</v>
      </c>
      <c r="AV19" s="34">
        <f>-'Baseline scenario'!AV7</f>
        <v>0</v>
      </c>
      <c r="AW19" s="34">
        <f>-'Baseline scenario'!AW7</f>
        <v>0</v>
      </c>
      <c r="AX19" s="34"/>
      <c r="AY19" s="34"/>
      <c r="AZ19" s="34"/>
      <c r="BA19" s="34"/>
      <c r="BB19" s="34"/>
      <c r="BC19" s="34"/>
      <c r="BD19" s="34"/>
    </row>
    <row r="20" spans="1:56" x14ac:dyDescent="0.3">
      <c r="A20" s="180"/>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0"/>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0"/>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0"/>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0"/>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1"/>
      <c r="B25" s="62" t="s">
        <v>321</v>
      </c>
      <c r="C25" s="8"/>
      <c r="D25" s="9" t="s">
        <v>40</v>
      </c>
      <c r="E25" s="69">
        <f>SUM(E19:E24)</f>
        <v>0.01</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07"/>
      <c r="B26" s="58" t="s">
        <v>96</v>
      </c>
      <c r="C26" s="59" t="s">
        <v>94</v>
      </c>
      <c r="D26" s="58" t="s">
        <v>40</v>
      </c>
      <c r="E26" s="60">
        <f>E18+E25</f>
        <v>-2.5006E-2</v>
      </c>
      <c r="F26" s="60">
        <f t="shared" ref="F26:BD26" si="2">F18+F25</f>
        <v>0</v>
      </c>
      <c r="G26" s="60">
        <f t="shared" si="2"/>
        <v>0</v>
      </c>
      <c r="H26" s="60">
        <f t="shared" si="2"/>
        <v>0</v>
      </c>
      <c r="I26" s="60">
        <f t="shared" si="2"/>
        <v>0</v>
      </c>
      <c r="J26" s="60">
        <f t="shared" si="2"/>
        <v>0</v>
      </c>
      <c r="K26" s="60">
        <f t="shared" si="2"/>
        <v>0</v>
      </c>
      <c r="L26" s="60">
        <f t="shared" si="2"/>
        <v>0</v>
      </c>
      <c r="M26" s="60">
        <f t="shared" si="2"/>
        <v>0</v>
      </c>
      <c r="N26" s="60">
        <f t="shared" si="2"/>
        <v>0</v>
      </c>
      <c r="O26" s="60">
        <f t="shared" si="2"/>
        <v>0</v>
      </c>
      <c r="P26" s="60">
        <f t="shared" si="2"/>
        <v>0</v>
      </c>
      <c r="Q26" s="60">
        <f t="shared" si="2"/>
        <v>0</v>
      </c>
      <c r="R26" s="60">
        <f t="shared" si="2"/>
        <v>0</v>
      </c>
      <c r="S26" s="60">
        <f t="shared" si="2"/>
        <v>0</v>
      </c>
      <c r="T26" s="60">
        <f t="shared" si="2"/>
        <v>0</v>
      </c>
      <c r="U26" s="60">
        <f t="shared" si="2"/>
        <v>0</v>
      </c>
      <c r="V26" s="60">
        <f t="shared" si="2"/>
        <v>0</v>
      </c>
      <c r="W26" s="60">
        <f t="shared" si="2"/>
        <v>0</v>
      </c>
      <c r="X26" s="60">
        <f t="shared" si="2"/>
        <v>0</v>
      </c>
      <c r="Y26" s="60">
        <f t="shared" si="2"/>
        <v>0</v>
      </c>
      <c r="Z26" s="60">
        <f t="shared" si="2"/>
        <v>0</v>
      </c>
      <c r="AA26" s="60">
        <f t="shared" si="2"/>
        <v>0</v>
      </c>
      <c r="AB26" s="60">
        <f t="shared" si="2"/>
        <v>0</v>
      </c>
      <c r="AC26" s="60">
        <f t="shared" si="2"/>
        <v>0</v>
      </c>
      <c r="AD26" s="60">
        <f t="shared" si="2"/>
        <v>0</v>
      </c>
      <c r="AE26" s="60">
        <f t="shared" si="2"/>
        <v>0</v>
      </c>
      <c r="AF26" s="60">
        <f t="shared" si="2"/>
        <v>0</v>
      </c>
      <c r="AG26" s="60">
        <f t="shared" si="2"/>
        <v>0</v>
      </c>
      <c r="AH26" s="60">
        <f t="shared" si="2"/>
        <v>0</v>
      </c>
      <c r="AI26" s="60">
        <f t="shared" si="2"/>
        <v>0</v>
      </c>
      <c r="AJ26" s="60">
        <f t="shared" si="2"/>
        <v>0</v>
      </c>
      <c r="AK26" s="60">
        <f t="shared" si="2"/>
        <v>0</v>
      </c>
      <c r="AL26" s="60">
        <f t="shared" si="2"/>
        <v>0</v>
      </c>
      <c r="AM26" s="60">
        <f t="shared" si="2"/>
        <v>0</v>
      </c>
      <c r="AN26" s="60">
        <f t="shared" si="2"/>
        <v>0</v>
      </c>
      <c r="AO26" s="60">
        <f t="shared" si="2"/>
        <v>0</v>
      </c>
      <c r="AP26" s="60">
        <f t="shared" si="2"/>
        <v>0</v>
      </c>
      <c r="AQ26" s="60">
        <f t="shared" si="2"/>
        <v>0</v>
      </c>
      <c r="AR26" s="60">
        <f t="shared" si="2"/>
        <v>0</v>
      </c>
      <c r="AS26" s="60">
        <f t="shared" si="2"/>
        <v>0</v>
      </c>
      <c r="AT26" s="60">
        <f t="shared" si="2"/>
        <v>0</v>
      </c>
      <c r="AU26" s="60">
        <f t="shared" si="2"/>
        <v>0</v>
      </c>
      <c r="AV26" s="60">
        <f t="shared" si="2"/>
        <v>0</v>
      </c>
      <c r="AW26" s="60">
        <f t="shared" si="2"/>
        <v>0</v>
      </c>
      <c r="AX26" s="60">
        <f t="shared" si="2"/>
        <v>0</v>
      </c>
      <c r="AY26" s="60">
        <f t="shared" si="2"/>
        <v>0</v>
      </c>
      <c r="AZ26" s="60">
        <f t="shared" si="2"/>
        <v>0</v>
      </c>
      <c r="BA26" s="60">
        <f t="shared" si="2"/>
        <v>0</v>
      </c>
      <c r="BB26" s="60">
        <f t="shared" si="2"/>
        <v>0</v>
      </c>
      <c r="BC26" s="60">
        <f t="shared" si="2"/>
        <v>0</v>
      </c>
      <c r="BD26" s="60">
        <f t="shared" si="2"/>
        <v>0</v>
      </c>
    </row>
    <row r="27" spans="1:56" x14ac:dyDescent="0.3">
      <c r="A27" s="108"/>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08"/>
      <c r="B28" s="9" t="s">
        <v>12</v>
      </c>
      <c r="C28" s="9" t="s">
        <v>43</v>
      </c>
      <c r="D28" s="9" t="s">
        <v>40</v>
      </c>
      <c r="E28" s="35">
        <f>E26*E27</f>
        <v>-2.0004800000000003E-2</v>
      </c>
      <c r="F28" s="35">
        <f t="shared" ref="F28:AW28" si="3">F26*F27</f>
        <v>0</v>
      </c>
      <c r="G28" s="35">
        <f t="shared" si="3"/>
        <v>0</v>
      </c>
      <c r="H28" s="35">
        <f t="shared" si="3"/>
        <v>0</v>
      </c>
      <c r="I28" s="35">
        <f t="shared" si="3"/>
        <v>0</v>
      </c>
      <c r="J28" s="35">
        <f t="shared" si="3"/>
        <v>0</v>
      </c>
      <c r="K28" s="35">
        <f t="shared" si="3"/>
        <v>0</v>
      </c>
      <c r="L28" s="35">
        <f t="shared" si="3"/>
        <v>0</v>
      </c>
      <c r="M28" s="35">
        <f t="shared" si="3"/>
        <v>0</v>
      </c>
      <c r="N28" s="35">
        <f t="shared" si="3"/>
        <v>0</v>
      </c>
      <c r="O28" s="35">
        <f t="shared" si="3"/>
        <v>0</v>
      </c>
      <c r="P28" s="35">
        <f t="shared" si="3"/>
        <v>0</v>
      </c>
      <c r="Q28" s="35">
        <f t="shared" si="3"/>
        <v>0</v>
      </c>
      <c r="R28" s="35">
        <f t="shared" si="3"/>
        <v>0</v>
      </c>
      <c r="S28" s="35">
        <f t="shared" si="3"/>
        <v>0</v>
      </c>
      <c r="T28" s="35">
        <f t="shared" si="3"/>
        <v>0</v>
      </c>
      <c r="U28" s="35">
        <f t="shared" si="3"/>
        <v>0</v>
      </c>
      <c r="V28" s="35">
        <f t="shared" si="3"/>
        <v>0</v>
      </c>
      <c r="W28" s="35">
        <f t="shared" si="3"/>
        <v>0</v>
      </c>
      <c r="X28" s="35">
        <f t="shared" si="3"/>
        <v>0</v>
      </c>
      <c r="Y28" s="35">
        <f t="shared" si="3"/>
        <v>0</v>
      </c>
      <c r="Z28" s="35">
        <f t="shared" si="3"/>
        <v>0</v>
      </c>
      <c r="AA28" s="35">
        <f t="shared" si="3"/>
        <v>0</v>
      </c>
      <c r="AB28" s="35">
        <f t="shared" si="3"/>
        <v>0</v>
      </c>
      <c r="AC28" s="35">
        <f t="shared" si="3"/>
        <v>0</v>
      </c>
      <c r="AD28" s="35">
        <f t="shared" si="3"/>
        <v>0</v>
      </c>
      <c r="AE28" s="35">
        <f t="shared" si="3"/>
        <v>0</v>
      </c>
      <c r="AF28" s="35">
        <f t="shared" si="3"/>
        <v>0</v>
      </c>
      <c r="AG28" s="35">
        <f t="shared" si="3"/>
        <v>0</v>
      </c>
      <c r="AH28" s="35">
        <f t="shared" si="3"/>
        <v>0</v>
      </c>
      <c r="AI28" s="35">
        <f t="shared" si="3"/>
        <v>0</v>
      </c>
      <c r="AJ28" s="35">
        <f t="shared" si="3"/>
        <v>0</v>
      </c>
      <c r="AK28" s="35">
        <f t="shared" si="3"/>
        <v>0</v>
      </c>
      <c r="AL28" s="35">
        <f t="shared" si="3"/>
        <v>0</v>
      </c>
      <c r="AM28" s="35">
        <f t="shared" si="3"/>
        <v>0</v>
      </c>
      <c r="AN28" s="35">
        <f t="shared" si="3"/>
        <v>0</v>
      </c>
      <c r="AO28" s="35">
        <f t="shared" si="3"/>
        <v>0</v>
      </c>
      <c r="AP28" s="35">
        <f t="shared" si="3"/>
        <v>0</v>
      </c>
      <c r="AQ28" s="35">
        <f t="shared" si="3"/>
        <v>0</v>
      </c>
      <c r="AR28" s="35">
        <f t="shared" si="3"/>
        <v>0</v>
      </c>
      <c r="AS28" s="35">
        <f t="shared" si="3"/>
        <v>0</v>
      </c>
      <c r="AT28" s="35">
        <f t="shared" si="3"/>
        <v>0</v>
      </c>
      <c r="AU28" s="35">
        <f t="shared" si="3"/>
        <v>0</v>
      </c>
      <c r="AV28" s="35">
        <f t="shared" si="3"/>
        <v>0</v>
      </c>
      <c r="AW28" s="35">
        <f t="shared" si="3"/>
        <v>0</v>
      </c>
      <c r="AX28" s="35"/>
      <c r="AY28" s="35"/>
      <c r="AZ28" s="35"/>
      <c r="BA28" s="35"/>
      <c r="BB28" s="35"/>
      <c r="BC28" s="35"/>
      <c r="BD28" s="35"/>
    </row>
    <row r="29" spans="1:56" x14ac:dyDescent="0.3">
      <c r="A29" s="108"/>
      <c r="B29" s="9" t="s">
        <v>93</v>
      </c>
      <c r="C29" s="11" t="s">
        <v>44</v>
      </c>
      <c r="D29" s="9" t="s">
        <v>40</v>
      </c>
      <c r="E29" s="35">
        <f>E26-E28</f>
        <v>-5.0011999999999973E-3</v>
      </c>
      <c r="F29" s="35">
        <f t="shared" ref="F29:AW29" si="4">F26-F28</f>
        <v>0</v>
      </c>
      <c r="G29" s="35">
        <f t="shared" si="4"/>
        <v>0</v>
      </c>
      <c r="H29" s="35">
        <f t="shared" si="4"/>
        <v>0</v>
      </c>
      <c r="I29" s="35">
        <f t="shared" si="4"/>
        <v>0</v>
      </c>
      <c r="J29" s="35">
        <f t="shared" si="4"/>
        <v>0</v>
      </c>
      <c r="K29" s="35">
        <f t="shared" si="4"/>
        <v>0</v>
      </c>
      <c r="L29" s="35">
        <f t="shared" si="4"/>
        <v>0</v>
      </c>
      <c r="M29" s="35">
        <f t="shared" si="4"/>
        <v>0</v>
      </c>
      <c r="N29" s="35">
        <f t="shared" si="4"/>
        <v>0</v>
      </c>
      <c r="O29" s="35">
        <f t="shared" si="4"/>
        <v>0</v>
      </c>
      <c r="P29" s="35">
        <f t="shared" si="4"/>
        <v>0</v>
      </c>
      <c r="Q29" s="35">
        <f t="shared" si="4"/>
        <v>0</v>
      </c>
      <c r="R29" s="35">
        <f t="shared" si="4"/>
        <v>0</v>
      </c>
      <c r="S29" s="35">
        <f t="shared" si="4"/>
        <v>0</v>
      </c>
      <c r="T29" s="35">
        <f t="shared" si="4"/>
        <v>0</v>
      </c>
      <c r="U29" s="35">
        <f t="shared" si="4"/>
        <v>0</v>
      </c>
      <c r="V29" s="35">
        <f t="shared" si="4"/>
        <v>0</v>
      </c>
      <c r="W29" s="35">
        <f t="shared" si="4"/>
        <v>0</v>
      </c>
      <c r="X29" s="35">
        <f t="shared" si="4"/>
        <v>0</v>
      </c>
      <c r="Y29" s="35">
        <f t="shared" si="4"/>
        <v>0</v>
      </c>
      <c r="Z29" s="35">
        <f t="shared" si="4"/>
        <v>0</v>
      </c>
      <c r="AA29" s="35">
        <f t="shared" si="4"/>
        <v>0</v>
      </c>
      <c r="AB29" s="35">
        <f t="shared" si="4"/>
        <v>0</v>
      </c>
      <c r="AC29" s="35">
        <f t="shared" si="4"/>
        <v>0</v>
      </c>
      <c r="AD29" s="35">
        <f t="shared" si="4"/>
        <v>0</v>
      </c>
      <c r="AE29" s="35">
        <f t="shared" si="4"/>
        <v>0</v>
      </c>
      <c r="AF29" s="35">
        <f t="shared" si="4"/>
        <v>0</v>
      </c>
      <c r="AG29" s="35">
        <f t="shared" si="4"/>
        <v>0</v>
      </c>
      <c r="AH29" s="35">
        <f t="shared" si="4"/>
        <v>0</v>
      </c>
      <c r="AI29" s="35">
        <f t="shared" si="4"/>
        <v>0</v>
      </c>
      <c r="AJ29" s="35">
        <f t="shared" si="4"/>
        <v>0</v>
      </c>
      <c r="AK29" s="35">
        <f t="shared" si="4"/>
        <v>0</v>
      </c>
      <c r="AL29" s="35">
        <f t="shared" si="4"/>
        <v>0</v>
      </c>
      <c r="AM29" s="35">
        <f t="shared" si="4"/>
        <v>0</v>
      </c>
      <c r="AN29" s="35">
        <f t="shared" si="4"/>
        <v>0</v>
      </c>
      <c r="AO29" s="35">
        <f t="shared" si="4"/>
        <v>0</v>
      </c>
      <c r="AP29" s="35">
        <f t="shared" si="4"/>
        <v>0</v>
      </c>
      <c r="AQ29" s="35">
        <f t="shared" si="4"/>
        <v>0</v>
      </c>
      <c r="AR29" s="35">
        <f t="shared" si="4"/>
        <v>0</v>
      </c>
      <c r="AS29" s="35">
        <f t="shared" si="4"/>
        <v>0</v>
      </c>
      <c r="AT29" s="35">
        <f t="shared" si="4"/>
        <v>0</v>
      </c>
      <c r="AU29" s="35">
        <f t="shared" si="4"/>
        <v>0</v>
      </c>
      <c r="AV29" s="35">
        <f t="shared" si="4"/>
        <v>0</v>
      </c>
      <c r="AW29" s="35">
        <f t="shared" si="4"/>
        <v>0</v>
      </c>
      <c r="AX29" s="35"/>
      <c r="AY29" s="35"/>
      <c r="AZ29" s="35"/>
      <c r="BA29" s="35"/>
      <c r="BB29" s="35"/>
      <c r="BC29" s="35"/>
      <c r="BD29" s="35"/>
    </row>
    <row r="30" spans="1:56" ht="16.5" hidden="1" customHeight="1" outlineLevel="1" x14ac:dyDescent="0.35">
      <c r="A30" s="108"/>
      <c r="B30" s="9" t="s">
        <v>1</v>
      </c>
      <c r="C30" s="11" t="s">
        <v>53</v>
      </c>
      <c r="D30" s="9" t="s">
        <v>40</v>
      </c>
      <c r="F30" s="35">
        <f>$E$28/'Fixed data'!$C$7</f>
        <v>-4.445511111111112E-4</v>
      </c>
      <c r="G30" s="35">
        <f>$E$28/'Fixed data'!$C$7</f>
        <v>-4.445511111111112E-4</v>
      </c>
      <c r="H30" s="35">
        <f>$E$28/'Fixed data'!$C$7</f>
        <v>-4.445511111111112E-4</v>
      </c>
      <c r="I30" s="35">
        <f>$E$28/'Fixed data'!$C$7</f>
        <v>-4.445511111111112E-4</v>
      </c>
      <c r="J30" s="35">
        <f>$E$28/'Fixed data'!$C$7</f>
        <v>-4.445511111111112E-4</v>
      </c>
      <c r="K30" s="35">
        <f>$E$28/'Fixed data'!$C$7</f>
        <v>-4.445511111111112E-4</v>
      </c>
      <c r="L30" s="35">
        <f>$E$28/'Fixed data'!$C$7</f>
        <v>-4.445511111111112E-4</v>
      </c>
      <c r="M30" s="35">
        <f>$E$28/'Fixed data'!$C$7</f>
        <v>-4.445511111111112E-4</v>
      </c>
      <c r="N30" s="35">
        <f>$E$28/'Fixed data'!$C$7</f>
        <v>-4.445511111111112E-4</v>
      </c>
      <c r="O30" s="35">
        <f>$E$28/'Fixed data'!$C$7</f>
        <v>-4.445511111111112E-4</v>
      </c>
      <c r="P30" s="35">
        <f>$E$28/'Fixed data'!$C$7</f>
        <v>-4.445511111111112E-4</v>
      </c>
      <c r="Q30" s="35">
        <f>$E$28/'Fixed data'!$C$7</f>
        <v>-4.445511111111112E-4</v>
      </c>
      <c r="R30" s="35">
        <f>$E$28/'Fixed data'!$C$7</f>
        <v>-4.445511111111112E-4</v>
      </c>
      <c r="S30" s="35">
        <f>$E$28/'Fixed data'!$C$7</f>
        <v>-4.445511111111112E-4</v>
      </c>
      <c r="T30" s="35">
        <f>$E$28/'Fixed data'!$C$7</f>
        <v>-4.445511111111112E-4</v>
      </c>
      <c r="U30" s="35">
        <f>$E$28/'Fixed data'!$C$7</f>
        <v>-4.445511111111112E-4</v>
      </c>
      <c r="V30" s="35">
        <f>$E$28/'Fixed data'!$C$7</f>
        <v>-4.445511111111112E-4</v>
      </c>
      <c r="W30" s="35">
        <f>$E$28/'Fixed data'!$C$7</f>
        <v>-4.445511111111112E-4</v>
      </c>
      <c r="X30" s="35">
        <f>$E$28/'Fixed data'!$C$7</f>
        <v>-4.445511111111112E-4</v>
      </c>
      <c r="Y30" s="35">
        <f>$E$28/'Fixed data'!$C$7</f>
        <v>-4.445511111111112E-4</v>
      </c>
      <c r="Z30" s="35">
        <f>$E$28/'Fixed data'!$C$7</f>
        <v>-4.445511111111112E-4</v>
      </c>
      <c r="AA30" s="35">
        <f>$E$28/'Fixed data'!$C$7</f>
        <v>-4.445511111111112E-4</v>
      </c>
      <c r="AB30" s="35">
        <f>$E$28/'Fixed data'!$C$7</f>
        <v>-4.445511111111112E-4</v>
      </c>
      <c r="AC30" s="35">
        <f>$E$28/'Fixed data'!$C$7</f>
        <v>-4.445511111111112E-4</v>
      </c>
      <c r="AD30" s="35">
        <f>$E$28/'Fixed data'!$C$7</f>
        <v>-4.445511111111112E-4</v>
      </c>
      <c r="AE30" s="35">
        <f>$E$28/'Fixed data'!$C$7</f>
        <v>-4.445511111111112E-4</v>
      </c>
      <c r="AF30" s="35">
        <f>$E$28/'Fixed data'!$C$7</f>
        <v>-4.445511111111112E-4</v>
      </c>
      <c r="AG30" s="35">
        <f>$E$28/'Fixed data'!$C$7</f>
        <v>-4.445511111111112E-4</v>
      </c>
      <c r="AH30" s="35">
        <f>$E$28/'Fixed data'!$C$7</f>
        <v>-4.445511111111112E-4</v>
      </c>
      <c r="AI30" s="35">
        <f>$E$28/'Fixed data'!$C$7</f>
        <v>-4.445511111111112E-4</v>
      </c>
      <c r="AJ30" s="35">
        <f>$E$28/'Fixed data'!$C$7</f>
        <v>-4.445511111111112E-4</v>
      </c>
      <c r="AK30" s="35">
        <f>$E$28/'Fixed data'!$C$7</f>
        <v>-4.445511111111112E-4</v>
      </c>
      <c r="AL30" s="35">
        <f>$E$28/'Fixed data'!$C$7</f>
        <v>-4.445511111111112E-4</v>
      </c>
      <c r="AM30" s="35">
        <f>$E$28/'Fixed data'!$C$7</f>
        <v>-4.445511111111112E-4</v>
      </c>
      <c r="AN30" s="35">
        <f>$E$28/'Fixed data'!$C$7</f>
        <v>-4.445511111111112E-4</v>
      </c>
      <c r="AO30" s="35">
        <f>$E$28/'Fixed data'!$C$7</f>
        <v>-4.445511111111112E-4</v>
      </c>
      <c r="AP30" s="35">
        <f>$E$28/'Fixed data'!$C$7</f>
        <v>-4.445511111111112E-4</v>
      </c>
      <c r="AQ30" s="35">
        <f>$E$28/'Fixed data'!$C$7</f>
        <v>-4.445511111111112E-4</v>
      </c>
      <c r="AR30" s="35">
        <f>$E$28/'Fixed data'!$C$7</f>
        <v>-4.445511111111112E-4</v>
      </c>
      <c r="AS30" s="35">
        <f>$E$28/'Fixed data'!$C$7</f>
        <v>-4.445511111111112E-4</v>
      </c>
      <c r="AT30" s="35">
        <f>$E$28/'Fixed data'!$C$7</f>
        <v>-4.445511111111112E-4</v>
      </c>
      <c r="AU30" s="35">
        <f>$E$28/'Fixed data'!$C$7</f>
        <v>-4.445511111111112E-4</v>
      </c>
      <c r="AV30" s="35">
        <f>$E$28/'Fixed data'!$C$7</f>
        <v>-4.445511111111112E-4</v>
      </c>
      <c r="AW30" s="35">
        <f>$E$28/'Fixed data'!$C$7</f>
        <v>-4.445511111111112E-4</v>
      </c>
      <c r="AX30" s="35">
        <f>$E$28/'Fixed data'!$C$7</f>
        <v>-4.445511111111112E-4</v>
      </c>
      <c r="AY30" s="35"/>
      <c r="AZ30" s="35"/>
      <c r="BA30" s="35"/>
      <c r="BB30" s="35"/>
      <c r="BC30" s="35"/>
      <c r="BD30" s="35"/>
    </row>
    <row r="31" spans="1:56" ht="16.5" hidden="1" customHeight="1" outlineLevel="1" x14ac:dyDescent="0.35">
      <c r="A31" s="108"/>
      <c r="B31" s="9" t="s">
        <v>2</v>
      </c>
      <c r="C31" s="11" t="s">
        <v>54</v>
      </c>
      <c r="D31" s="9" t="s">
        <v>40</v>
      </c>
      <c r="F31" s="35"/>
      <c r="G31" s="35">
        <f>$F$28/'Fixed data'!$C$7</f>
        <v>0</v>
      </c>
      <c r="H31" s="35">
        <f>$F$28/'Fixed data'!$C$7</f>
        <v>0</v>
      </c>
      <c r="I31" s="35">
        <f>$F$28/'Fixed data'!$C$7</f>
        <v>0</v>
      </c>
      <c r="J31" s="35">
        <f>$F$28/'Fixed data'!$C$7</f>
        <v>0</v>
      </c>
      <c r="K31" s="35">
        <f>$F$28/'Fixed data'!$C$7</f>
        <v>0</v>
      </c>
      <c r="L31" s="35">
        <f>$F$28/'Fixed data'!$C$7</f>
        <v>0</v>
      </c>
      <c r="M31" s="35">
        <f>$F$28/'Fixed data'!$C$7</f>
        <v>0</v>
      </c>
      <c r="N31" s="35">
        <f>$F$28/'Fixed data'!$C$7</f>
        <v>0</v>
      </c>
      <c r="O31" s="35">
        <f>$F$28/'Fixed data'!$C$7</f>
        <v>0</v>
      </c>
      <c r="P31" s="35">
        <f>$F$28/'Fixed data'!$C$7</f>
        <v>0</v>
      </c>
      <c r="Q31" s="35">
        <f>$F$28/'Fixed data'!$C$7</f>
        <v>0</v>
      </c>
      <c r="R31" s="35">
        <f>$F$28/'Fixed data'!$C$7</f>
        <v>0</v>
      </c>
      <c r="S31" s="35">
        <f>$F$28/'Fixed data'!$C$7</f>
        <v>0</v>
      </c>
      <c r="T31" s="35">
        <f>$F$28/'Fixed data'!$C$7</f>
        <v>0</v>
      </c>
      <c r="U31" s="35">
        <f>$F$28/'Fixed data'!$C$7</f>
        <v>0</v>
      </c>
      <c r="V31" s="35">
        <f>$F$28/'Fixed data'!$C$7</f>
        <v>0</v>
      </c>
      <c r="W31" s="35">
        <f>$F$28/'Fixed data'!$C$7</f>
        <v>0</v>
      </c>
      <c r="X31" s="35">
        <f>$F$28/'Fixed data'!$C$7</f>
        <v>0</v>
      </c>
      <c r="Y31" s="35">
        <f>$F$28/'Fixed data'!$C$7</f>
        <v>0</v>
      </c>
      <c r="Z31" s="35">
        <f>$F$28/'Fixed data'!$C$7</f>
        <v>0</v>
      </c>
      <c r="AA31" s="35">
        <f>$F$28/'Fixed data'!$C$7</f>
        <v>0</v>
      </c>
      <c r="AB31" s="35">
        <f>$F$28/'Fixed data'!$C$7</f>
        <v>0</v>
      </c>
      <c r="AC31" s="35">
        <f>$F$28/'Fixed data'!$C$7</f>
        <v>0</v>
      </c>
      <c r="AD31" s="35">
        <f>$F$28/'Fixed data'!$C$7</f>
        <v>0</v>
      </c>
      <c r="AE31" s="35">
        <f>$F$28/'Fixed data'!$C$7</f>
        <v>0</v>
      </c>
      <c r="AF31" s="35">
        <f>$F$28/'Fixed data'!$C$7</f>
        <v>0</v>
      </c>
      <c r="AG31" s="35">
        <f>$F$28/'Fixed data'!$C$7</f>
        <v>0</v>
      </c>
      <c r="AH31" s="35">
        <f>$F$28/'Fixed data'!$C$7</f>
        <v>0</v>
      </c>
      <c r="AI31" s="35">
        <f>$F$28/'Fixed data'!$C$7</f>
        <v>0</v>
      </c>
      <c r="AJ31" s="35">
        <f>$F$28/'Fixed data'!$C$7</f>
        <v>0</v>
      </c>
      <c r="AK31" s="35">
        <f>$F$28/'Fixed data'!$C$7</f>
        <v>0</v>
      </c>
      <c r="AL31" s="35">
        <f>$F$28/'Fixed data'!$C$7</f>
        <v>0</v>
      </c>
      <c r="AM31" s="35">
        <f>$F$28/'Fixed data'!$C$7</f>
        <v>0</v>
      </c>
      <c r="AN31" s="35">
        <f>$F$28/'Fixed data'!$C$7</f>
        <v>0</v>
      </c>
      <c r="AO31" s="35">
        <f>$F$28/'Fixed data'!$C$7</f>
        <v>0</v>
      </c>
      <c r="AP31" s="35">
        <f>$F$28/'Fixed data'!$C$7</f>
        <v>0</v>
      </c>
      <c r="AQ31" s="35">
        <f>$F$28/'Fixed data'!$C$7</f>
        <v>0</v>
      </c>
      <c r="AR31" s="35">
        <f>$F$28/'Fixed data'!$C$7</f>
        <v>0</v>
      </c>
      <c r="AS31" s="35">
        <f>$F$28/'Fixed data'!$C$7</f>
        <v>0</v>
      </c>
      <c r="AT31" s="35">
        <f>$F$28/'Fixed data'!$C$7</f>
        <v>0</v>
      </c>
      <c r="AU31" s="35">
        <f>$F$28/'Fixed data'!$C$7</f>
        <v>0</v>
      </c>
      <c r="AV31" s="35">
        <f>$F$28/'Fixed data'!$C$7</f>
        <v>0</v>
      </c>
      <c r="AW31" s="35">
        <f>$F$28/'Fixed data'!$C$7</f>
        <v>0</v>
      </c>
      <c r="AX31" s="35">
        <f>$F$28/'Fixed data'!$C$7</f>
        <v>0</v>
      </c>
      <c r="AY31" s="35">
        <f>$F$28/'Fixed data'!$C$7</f>
        <v>0</v>
      </c>
      <c r="AZ31" s="35"/>
      <c r="BA31" s="35"/>
      <c r="BB31" s="35"/>
      <c r="BC31" s="35"/>
      <c r="BD31" s="35"/>
    </row>
    <row r="32" spans="1:56" ht="16.5" hidden="1" customHeight="1" outlineLevel="1" x14ac:dyDescent="0.35">
      <c r="A32" s="108"/>
      <c r="B32" s="9" t="s">
        <v>3</v>
      </c>
      <c r="C32" s="11" t="s">
        <v>55</v>
      </c>
      <c r="D32" s="9" t="s">
        <v>40</v>
      </c>
      <c r="F32" s="35"/>
      <c r="G32" s="35"/>
      <c r="H32" s="35">
        <f>$G$28/'Fixed data'!$C$7</f>
        <v>0</v>
      </c>
      <c r="I32" s="35">
        <f>$G$28/'Fixed data'!$C$7</f>
        <v>0</v>
      </c>
      <c r="J32" s="35">
        <f>$G$28/'Fixed data'!$C$7</f>
        <v>0</v>
      </c>
      <c r="K32" s="35">
        <f>$G$28/'Fixed data'!$C$7</f>
        <v>0</v>
      </c>
      <c r="L32" s="35">
        <f>$G$28/'Fixed data'!$C$7</f>
        <v>0</v>
      </c>
      <c r="M32" s="35">
        <f>$G$28/'Fixed data'!$C$7</f>
        <v>0</v>
      </c>
      <c r="N32" s="35">
        <f>$G$28/'Fixed data'!$C$7</f>
        <v>0</v>
      </c>
      <c r="O32" s="35">
        <f>$G$28/'Fixed data'!$C$7</f>
        <v>0</v>
      </c>
      <c r="P32" s="35">
        <f>$G$28/'Fixed data'!$C$7</f>
        <v>0</v>
      </c>
      <c r="Q32" s="35">
        <f>$G$28/'Fixed data'!$C$7</f>
        <v>0</v>
      </c>
      <c r="R32" s="35">
        <f>$G$28/'Fixed data'!$C$7</f>
        <v>0</v>
      </c>
      <c r="S32" s="35">
        <f>$G$28/'Fixed data'!$C$7</f>
        <v>0</v>
      </c>
      <c r="T32" s="35">
        <f>$G$28/'Fixed data'!$C$7</f>
        <v>0</v>
      </c>
      <c r="U32" s="35">
        <f>$G$28/'Fixed data'!$C$7</f>
        <v>0</v>
      </c>
      <c r="V32" s="35">
        <f>$G$28/'Fixed data'!$C$7</f>
        <v>0</v>
      </c>
      <c r="W32" s="35">
        <f>$G$28/'Fixed data'!$C$7</f>
        <v>0</v>
      </c>
      <c r="X32" s="35">
        <f>$G$28/'Fixed data'!$C$7</f>
        <v>0</v>
      </c>
      <c r="Y32" s="35">
        <f>$G$28/'Fixed data'!$C$7</f>
        <v>0</v>
      </c>
      <c r="Z32" s="35">
        <f>$G$28/'Fixed data'!$C$7</f>
        <v>0</v>
      </c>
      <c r="AA32" s="35">
        <f>$G$28/'Fixed data'!$C$7</f>
        <v>0</v>
      </c>
      <c r="AB32" s="35">
        <f>$G$28/'Fixed data'!$C$7</f>
        <v>0</v>
      </c>
      <c r="AC32" s="35">
        <f>$G$28/'Fixed data'!$C$7</f>
        <v>0</v>
      </c>
      <c r="AD32" s="35">
        <f>$G$28/'Fixed data'!$C$7</f>
        <v>0</v>
      </c>
      <c r="AE32" s="35">
        <f>$G$28/'Fixed data'!$C$7</f>
        <v>0</v>
      </c>
      <c r="AF32" s="35">
        <f>$G$28/'Fixed data'!$C$7</f>
        <v>0</v>
      </c>
      <c r="AG32" s="35">
        <f>$G$28/'Fixed data'!$C$7</f>
        <v>0</v>
      </c>
      <c r="AH32" s="35">
        <f>$G$28/'Fixed data'!$C$7</f>
        <v>0</v>
      </c>
      <c r="AI32" s="35">
        <f>$G$28/'Fixed data'!$C$7</f>
        <v>0</v>
      </c>
      <c r="AJ32" s="35">
        <f>$G$28/'Fixed data'!$C$7</f>
        <v>0</v>
      </c>
      <c r="AK32" s="35">
        <f>$G$28/'Fixed data'!$C$7</f>
        <v>0</v>
      </c>
      <c r="AL32" s="35">
        <f>$G$28/'Fixed data'!$C$7</f>
        <v>0</v>
      </c>
      <c r="AM32" s="35">
        <f>$G$28/'Fixed data'!$C$7</f>
        <v>0</v>
      </c>
      <c r="AN32" s="35">
        <f>$G$28/'Fixed data'!$C$7</f>
        <v>0</v>
      </c>
      <c r="AO32" s="35">
        <f>$G$28/'Fixed data'!$C$7</f>
        <v>0</v>
      </c>
      <c r="AP32" s="35">
        <f>$G$28/'Fixed data'!$C$7</f>
        <v>0</v>
      </c>
      <c r="AQ32" s="35">
        <f>$G$28/'Fixed data'!$C$7</f>
        <v>0</v>
      </c>
      <c r="AR32" s="35">
        <f>$G$28/'Fixed data'!$C$7</f>
        <v>0</v>
      </c>
      <c r="AS32" s="35">
        <f>$G$28/'Fixed data'!$C$7</f>
        <v>0</v>
      </c>
      <c r="AT32" s="35">
        <f>$G$28/'Fixed data'!$C$7</f>
        <v>0</v>
      </c>
      <c r="AU32" s="35">
        <f>$G$28/'Fixed data'!$C$7</f>
        <v>0</v>
      </c>
      <c r="AV32" s="35">
        <f>$G$28/'Fixed data'!$C$7</f>
        <v>0</v>
      </c>
      <c r="AW32" s="35">
        <f>$G$28/'Fixed data'!$C$7</f>
        <v>0</v>
      </c>
      <c r="AX32" s="35">
        <f>$G$28/'Fixed data'!$C$7</f>
        <v>0</v>
      </c>
      <c r="AY32" s="35">
        <f>$G$28/'Fixed data'!$C$7</f>
        <v>0</v>
      </c>
      <c r="AZ32" s="35">
        <f>$G$28/'Fixed data'!$C$7</f>
        <v>0</v>
      </c>
      <c r="BA32" s="35"/>
      <c r="BB32" s="35"/>
      <c r="BC32" s="35"/>
      <c r="BD32" s="35"/>
    </row>
    <row r="33" spans="1:57" ht="16.5" hidden="1" customHeight="1" outlineLevel="1" x14ac:dyDescent="0.35">
      <c r="A33" s="108"/>
      <c r="B33" s="9" t="s">
        <v>4</v>
      </c>
      <c r="C33" s="11" t="s">
        <v>56</v>
      </c>
      <c r="D33" s="9" t="s">
        <v>40</v>
      </c>
      <c r="F33" s="35"/>
      <c r="G33" s="35"/>
      <c r="H33" s="35"/>
      <c r="I33" s="35">
        <f>$H$28/'Fixed data'!$C$7</f>
        <v>0</v>
      </c>
      <c r="J33" s="35">
        <f>$H$28/'Fixed data'!$C$7</f>
        <v>0</v>
      </c>
      <c r="K33" s="35">
        <f>$H$28/'Fixed data'!$C$7</f>
        <v>0</v>
      </c>
      <c r="L33" s="35">
        <f>$H$28/'Fixed data'!$C$7</f>
        <v>0</v>
      </c>
      <c r="M33" s="35">
        <f>$H$28/'Fixed data'!$C$7</f>
        <v>0</v>
      </c>
      <c r="N33" s="35">
        <f>$H$28/'Fixed data'!$C$7</f>
        <v>0</v>
      </c>
      <c r="O33" s="35">
        <f>$H$28/'Fixed data'!$C$7</f>
        <v>0</v>
      </c>
      <c r="P33" s="35">
        <f>$H$28/'Fixed data'!$C$7</f>
        <v>0</v>
      </c>
      <c r="Q33" s="35">
        <f>$H$28/'Fixed data'!$C$7</f>
        <v>0</v>
      </c>
      <c r="R33" s="35">
        <f>$H$28/'Fixed data'!$C$7</f>
        <v>0</v>
      </c>
      <c r="S33" s="35">
        <f>$H$28/'Fixed data'!$C$7</f>
        <v>0</v>
      </c>
      <c r="T33" s="35">
        <f>$H$28/'Fixed data'!$C$7</f>
        <v>0</v>
      </c>
      <c r="U33" s="35">
        <f>$H$28/'Fixed data'!$C$7</f>
        <v>0</v>
      </c>
      <c r="V33" s="35">
        <f>$H$28/'Fixed data'!$C$7</f>
        <v>0</v>
      </c>
      <c r="W33" s="35">
        <f>$H$28/'Fixed data'!$C$7</f>
        <v>0</v>
      </c>
      <c r="X33" s="35">
        <f>$H$28/'Fixed data'!$C$7</f>
        <v>0</v>
      </c>
      <c r="Y33" s="35">
        <f>$H$28/'Fixed data'!$C$7</f>
        <v>0</v>
      </c>
      <c r="Z33" s="35">
        <f>$H$28/'Fixed data'!$C$7</f>
        <v>0</v>
      </c>
      <c r="AA33" s="35">
        <f>$H$28/'Fixed data'!$C$7</f>
        <v>0</v>
      </c>
      <c r="AB33" s="35">
        <f>$H$28/'Fixed data'!$C$7</f>
        <v>0</v>
      </c>
      <c r="AC33" s="35">
        <f>$H$28/'Fixed data'!$C$7</f>
        <v>0</v>
      </c>
      <c r="AD33" s="35">
        <f>$H$28/'Fixed data'!$C$7</f>
        <v>0</v>
      </c>
      <c r="AE33" s="35">
        <f>$H$28/'Fixed data'!$C$7</f>
        <v>0</v>
      </c>
      <c r="AF33" s="35">
        <f>$H$28/'Fixed data'!$C$7</f>
        <v>0</v>
      </c>
      <c r="AG33" s="35">
        <f>$H$28/'Fixed data'!$C$7</f>
        <v>0</v>
      </c>
      <c r="AH33" s="35">
        <f>$H$28/'Fixed data'!$C$7</f>
        <v>0</v>
      </c>
      <c r="AI33" s="35">
        <f>$H$28/'Fixed data'!$C$7</f>
        <v>0</v>
      </c>
      <c r="AJ33" s="35">
        <f>$H$28/'Fixed data'!$C$7</f>
        <v>0</v>
      </c>
      <c r="AK33" s="35">
        <f>$H$28/'Fixed data'!$C$7</f>
        <v>0</v>
      </c>
      <c r="AL33" s="35">
        <f>$H$28/'Fixed data'!$C$7</f>
        <v>0</v>
      </c>
      <c r="AM33" s="35">
        <f>$H$28/'Fixed data'!$C$7</f>
        <v>0</v>
      </c>
      <c r="AN33" s="35">
        <f>$H$28/'Fixed data'!$C$7</f>
        <v>0</v>
      </c>
      <c r="AO33" s="35">
        <f>$H$28/'Fixed data'!$C$7</f>
        <v>0</v>
      </c>
      <c r="AP33" s="35">
        <f>$H$28/'Fixed data'!$C$7</f>
        <v>0</v>
      </c>
      <c r="AQ33" s="35">
        <f>$H$28/'Fixed data'!$C$7</f>
        <v>0</v>
      </c>
      <c r="AR33" s="35">
        <f>$H$28/'Fixed data'!$C$7</f>
        <v>0</v>
      </c>
      <c r="AS33" s="35">
        <f>$H$28/'Fixed data'!$C$7</f>
        <v>0</v>
      </c>
      <c r="AT33" s="35">
        <f>$H$28/'Fixed data'!$C$7</f>
        <v>0</v>
      </c>
      <c r="AU33" s="35">
        <f>$H$28/'Fixed data'!$C$7</f>
        <v>0</v>
      </c>
      <c r="AV33" s="35">
        <f>$H$28/'Fixed data'!$C$7</f>
        <v>0</v>
      </c>
      <c r="AW33" s="35">
        <f>$H$28/'Fixed data'!$C$7</f>
        <v>0</v>
      </c>
      <c r="AX33" s="35">
        <f>$H$28/'Fixed data'!$C$7</f>
        <v>0</v>
      </c>
      <c r="AY33" s="35">
        <f>$H$28/'Fixed data'!$C$7</f>
        <v>0</v>
      </c>
      <c r="AZ33" s="35">
        <f>$H$28/'Fixed data'!$C$7</f>
        <v>0</v>
      </c>
      <c r="BA33" s="35">
        <f>$H$28/'Fixed data'!$C$7</f>
        <v>0</v>
      </c>
      <c r="BB33" s="35"/>
      <c r="BC33" s="35"/>
      <c r="BD33" s="35"/>
    </row>
    <row r="34" spans="1:57" ht="16.5" hidden="1" customHeight="1" outlineLevel="1" x14ac:dyDescent="0.35">
      <c r="A34" s="108"/>
      <c r="B34" s="9" t="s">
        <v>5</v>
      </c>
      <c r="C34" s="11" t="s">
        <v>57</v>
      </c>
      <c r="D34" s="9" t="s">
        <v>40</v>
      </c>
      <c r="F34" s="35"/>
      <c r="G34" s="35"/>
      <c r="H34" s="35"/>
      <c r="I34" s="35"/>
      <c r="J34" s="35">
        <f>$I$28/'Fixed data'!$C$7</f>
        <v>0</v>
      </c>
      <c r="K34" s="35">
        <f>$I$28/'Fixed data'!$C$7</f>
        <v>0</v>
      </c>
      <c r="L34" s="35">
        <f>$I$28/'Fixed data'!$C$7</f>
        <v>0</v>
      </c>
      <c r="M34" s="35">
        <f>$I$28/'Fixed data'!$C$7</f>
        <v>0</v>
      </c>
      <c r="N34" s="35">
        <f>$I$28/'Fixed data'!$C$7</f>
        <v>0</v>
      </c>
      <c r="O34" s="35">
        <f>$I$28/'Fixed data'!$C$7</f>
        <v>0</v>
      </c>
      <c r="P34" s="35">
        <f>$I$28/'Fixed data'!$C$7</f>
        <v>0</v>
      </c>
      <c r="Q34" s="35">
        <f>$I$28/'Fixed data'!$C$7</f>
        <v>0</v>
      </c>
      <c r="R34" s="35">
        <f>$I$28/'Fixed data'!$C$7</f>
        <v>0</v>
      </c>
      <c r="S34" s="35">
        <f>$I$28/'Fixed data'!$C$7</f>
        <v>0</v>
      </c>
      <c r="T34" s="35">
        <f>$I$28/'Fixed data'!$C$7</f>
        <v>0</v>
      </c>
      <c r="U34" s="35">
        <f>$I$28/'Fixed data'!$C$7</f>
        <v>0</v>
      </c>
      <c r="V34" s="35">
        <f>$I$28/'Fixed data'!$C$7</f>
        <v>0</v>
      </c>
      <c r="W34" s="35">
        <f>$I$28/'Fixed data'!$C$7</f>
        <v>0</v>
      </c>
      <c r="X34" s="35">
        <f>$I$28/'Fixed data'!$C$7</f>
        <v>0</v>
      </c>
      <c r="Y34" s="35">
        <f>$I$28/'Fixed data'!$C$7</f>
        <v>0</v>
      </c>
      <c r="Z34" s="35">
        <f>$I$28/'Fixed data'!$C$7</f>
        <v>0</v>
      </c>
      <c r="AA34" s="35">
        <f>$I$28/'Fixed data'!$C$7</f>
        <v>0</v>
      </c>
      <c r="AB34" s="35">
        <f>$I$28/'Fixed data'!$C$7</f>
        <v>0</v>
      </c>
      <c r="AC34" s="35">
        <f>$I$28/'Fixed data'!$C$7</f>
        <v>0</v>
      </c>
      <c r="AD34" s="35">
        <f>$I$28/'Fixed data'!$C$7</f>
        <v>0</v>
      </c>
      <c r="AE34" s="35">
        <f>$I$28/'Fixed data'!$C$7</f>
        <v>0</v>
      </c>
      <c r="AF34" s="35">
        <f>$I$28/'Fixed data'!$C$7</f>
        <v>0</v>
      </c>
      <c r="AG34" s="35">
        <f>$I$28/'Fixed data'!$C$7</f>
        <v>0</v>
      </c>
      <c r="AH34" s="35">
        <f>$I$28/'Fixed data'!$C$7</f>
        <v>0</v>
      </c>
      <c r="AI34" s="35">
        <f>$I$28/'Fixed data'!$C$7</f>
        <v>0</v>
      </c>
      <c r="AJ34" s="35">
        <f>$I$28/'Fixed data'!$C$7</f>
        <v>0</v>
      </c>
      <c r="AK34" s="35">
        <f>$I$28/'Fixed data'!$C$7</f>
        <v>0</v>
      </c>
      <c r="AL34" s="35">
        <f>$I$28/'Fixed data'!$C$7</f>
        <v>0</v>
      </c>
      <c r="AM34" s="35">
        <f>$I$28/'Fixed data'!$C$7</f>
        <v>0</v>
      </c>
      <c r="AN34" s="35">
        <f>$I$28/'Fixed data'!$C$7</f>
        <v>0</v>
      </c>
      <c r="AO34" s="35">
        <f>$I$28/'Fixed data'!$C$7</f>
        <v>0</v>
      </c>
      <c r="AP34" s="35">
        <f>$I$28/'Fixed data'!$C$7</f>
        <v>0</v>
      </c>
      <c r="AQ34" s="35">
        <f>$I$28/'Fixed data'!$C$7</f>
        <v>0</v>
      </c>
      <c r="AR34" s="35">
        <f>$I$28/'Fixed data'!$C$7</f>
        <v>0</v>
      </c>
      <c r="AS34" s="35">
        <f>$I$28/'Fixed data'!$C$7</f>
        <v>0</v>
      </c>
      <c r="AT34" s="35">
        <f>$I$28/'Fixed data'!$C$7</f>
        <v>0</v>
      </c>
      <c r="AU34" s="35">
        <f>$I$28/'Fixed data'!$C$7</f>
        <v>0</v>
      </c>
      <c r="AV34" s="35">
        <f>$I$28/'Fixed data'!$C$7</f>
        <v>0</v>
      </c>
      <c r="AW34" s="35">
        <f>$I$28/'Fixed data'!$C$7</f>
        <v>0</v>
      </c>
      <c r="AX34" s="35">
        <f>$I$28/'Fixed data'!$C$7</f>
        <v>0</v>
      </c>
      <c r="AY34" s="35">
        <f>$I$28/'Fixed data'!$C$7</f>
        <v>0</v>
      </c>
      <c r="AZ34" s="35">
        <f>$I$28/'Fixed data'!$C$7</f>
        <v>0</v>
      </c>
      <c r="BA34" s="35">
        <f>$I$28/'Fixed data'!$C$7</f>
        <v>0</v>
      </c>
      <c r="BB34" s="35">
        <f>$I$28/'Fixed data'!$C$7</f>
        <v>0</v>
      </c>
      <c r="BC34" s="35"/>
      <c r="BD34" s="35"/>
    </row>
    <row r="35" spans="1:57" ht="16.5" hidden="1" customHeight="1" outlineLevel="1" x14ac:dyDescent="0.35">
      <c r="A35" s="108"/>
      <c r="B35" s="9" t="s">
        <v>6</v>
      </c>
      <c r="C35" s="11" t="s">
        <v>58</v>
      </c>
      <c r="D35" s="9" t="s">
        <v>40</v>
      </c>
      <c r="F35" s="35"/>
      <c r="G35" s="35"/>
      <c r="H35" s="35"/>
      <c r="I35" s="35"/>
      <c r="J35" s="35"/>
      <c r="K35" s="35">
        <f>$J$28/'Fixed data'!$C$7</f>
        <v>0</v>
      </c>
      <c r="L35" s="35">
        <f>$J$28/'Fixed data'!$C$7</f>
        <v>0</v>
      </c>
      <c r="M35" s="35">
        <f>$J$28/'Fixed data'!$C$7</f>
        <v>0</v>
      </c>
      <c r="N35" s="35">
        <f>$J$28/'Fixed data'!$C$7</f>
        <v>0</v>
      </c>
      <c r="O35" s="35">
        <f>$J$28/'Fixed data'!$C$7</f>
        <v>0</v>
      </c>
      <c r="P35" s="35">
        <f>$J$28/'Fixed data'!$C$7</f>
        <v>0</v>
      </c>
      <c r="Q35" s="35">
        <f>$J$28/'Fixed data'!$C$7</f>
        <v>0</v>
      </c>
      <c r="R35" s="35">
        <f>$J$28/'Fixed data'!$C$7</f>
        <v>0</v>
      </c>
      <c r="S35" s="35">
        <f>$J$28/'Fixed data'!$C$7</f>
        <v>0</v>
      </c>
      <c r="T35" s="35">
        <f>$J$28/'Fixed data'!$C$7</f>
        <v>0</v>
      </c>
      <c r="U35" s="35">
        <f>$J$28/'Fixed data'!$C$7</f>
        <v>0</v>
      </c>
      <c r="V35" s="35">
        <f>$J$28/'Fixed data'!$C$7</f>
        <v>0</v>
      </c>
      <c r="W35" s="35">
        <f>$J$28/'Fixed data'!$C$7</f>
        <v>0</v>
      </c>
      <c r="X35" s="35">
        <f>$J$28/'Fixed data'!$C$7</f>
        <v>0</v>
      </c>
      <c r="Y35" s="35">
        <f>$J$28/'Fixed data'!$C$7</f>
        <v>0</v>
      </c>
      <c r="Z35" s="35">
        <f>$J$28/'Fixed data'!$C$7</f>
        <v>0</v>
      </c>
      <c r="AA35" s="35">
        <f>$J$28/'Fixed data'!$C$7</f>
        <v>0</v>
      </c>
      <c r="AB35" s="35">
        <f>$J$28/'Fixed data'!$C$7</f>
        <v>0</v>
      </c>
      <c r="AC35" s="35">
        <f>$J$28/'Fixed data'!$C$7</f>
        <v>0</v>
      </c>
      <c r="AD35" s="35">
        <f>$J$28/'Fixed data'!$C$7</f>
        <v>0</v>
      </c>
      <c r="AE35" s="35">
        <f>$J$28/'Fixed data'!$C$7</f>
        <v>0</v>
      </c>
      <c r="AF35" s="35">
        <f>$J$28/'Fixed data'!$C$7</f>
        <v>0</v>
      </c>
      <c r="AG35" s="35">
        <f>$J$28/'Fixed data'!$C$7</f>
        <v>0</v>
      </c>
      <c r="AH35" s="35">
        <f>$J$28/'Fixed data'!$C$7</f>
        <v>0</v>
      </c>
      <c r="AI35" s="35">
        <f>$J$28/'Fixed data'!$C$7</f>
        <v>0</v>
      </c>
      <c r="AJ35" s="35">
        <f>$J$28/'Fixed data'!$C$7</f>
        <v>0</v>
      </c>
      <c r="AK35" s="35">
        <f>$J$28/'Fixed data'!$C$7</f>
        <v>0</v>
      </c>
      <c r="AL35" s="35">
        <f>$J$28/'Fixed data'!$C$7</f>
        <v>0</v>
      </c>
      <c r="AM35" s="35">
        <f>$J$28/'Fixed data'!$C$7</f>
        <v>0</v>
      </c>
      <c r="AN35" s="35">
        <f>$J$28/'Fixed data'!$C$7</f>
        <v>0</v>
      </c>
      <c r="AO35" s="35">
        <f>$J$28/'Fixed data'!$C$7</f>
        <v>0</v>
      </c>
      <c r="AP35" s="35">
        <f>$J$28/'Fixed data'!$C$7</f>
        <v>0</v>
      </c>
      <c r="AQ35" s="35">
        <f>$J$28/'Fixed data'!$C$7</f>
        <v>0</v>
      </c>
      <c r="AR35" s="35">
        <f>$J$28/'Fixed data'!$C$7</f>
        <v>0</v>
      </c>
      <c r="AS35" s="35">
        <f>$J$28/'Fixed data'!$C$7</f>
        <v>0</v>
      </c>
      <c r="AT35" s="35">
        <f>$J$28/'Fixed data'!$C$7</f>
        <v>0</v>
      </c>
      <c r="AU35" s="35">
        <f>$J$28/'Fixed data'!$C$7</f>
        <v>0</v>
      </c>
      <c r="AV35" s="35">
        <f>$J$28/'Fixed data'!$C$7</f>
        <v>0</v>
      </c>
      <c r="AW35" s="35">
        <f>$J$28/'Fixed data'!$C$7</f>
        <v>0</v>
      </c>
      <c r="AX35" s="35">
        <f>$J$28/'Fixed data'!$C$7</f>
        <v>0</v>
      </c>
      <c r="AY35" s="35">
        <f>$J$28/'Fixed data'!$C$7</f>
        <v>0</v>
      </c>
      <c r="AZ35" s="35">
        <f>$J$28/'Fixed data'!$C$7</f>
        <v>0</v>
      </c>
      <c r="BA35" s="35">
        <f>$J$28/'Fixed data'!$C$7</f>
        <v>0</v>
      </c>
      <c r="BB35" s="35">
        <f>$J$28/'Fixed data'!$C$7</f>
        <v>0</v>
      </c>
      <c r="BC35" s="35">
        <f>$J$28/'Fixed data'!$C$7</f>
        <v>0</v>
      </c>
      <c r="BD35" s="35"/>
    </row>
    <row r="36" spans="1:57" ht="16.5" hidden="1" customHeight="1" outlineLevel="1" x14ac:dyDescent="0.35">
      <c r="A36" s="108"/>
      <c r="B36" s="9" t="s">
        <v>32</v>
      </c>
      <c r="C36" s="11" t="s">
        <v>59</v>
      </c>
      <c r="D36" s="9" t="s">
        <v>40</v>
      </c>
      <c r="F36" s="35"/>
      <c r="G36" s="35"/>
      <c r="H36" s="35"/>
      <c r="I36" s="35"/>
      <c r="J36" s="35"/>
      <c r="K36" s="35"/>
      <c r="L36" s="35">
        <f>$K$28/'Fixed data'!$C$7</f>
        <v>0</v>
      </c>
      <c r="M36" s="35">
        <f>$K$28/'Fixed data'!$C$7</f>
        <v>0</v>
      </c>
      <c r="N36" s="35">
        <f>$K$28/'Fixed data'!$C$7</f>
        <v>0</v>
      </c>
      <c r="O36" s="35">
        <f>$K$28/'Fixed data'!$C$7</f>
        <v>0</v>
      </c>
      <c r="P36" s="35">
        <f>$K$28/'Fixed data'!$C$7</f>
        <v>0</v>
      </c>
      <c r="Q36" s="35">
        <f>$K$28/'Fixed data'!$C$7</f>
        <v>0</v>
      </c>
      <c r="R36" s="35">
        <f>$K$28/'Fixed data'!$C$7</f>
        <v>0</v>
      </c>
      <c r="S36" s="35">
        <f>$K$28/'Fixed data'!$C$7</f>
        <v>0</v>
      </c>
      <c r="T36" s="35">
        <f>$K$28/'Fixed data'!$C$7</f>
        <v>0</v>
      </c>
      <c r="U36" s="35">
        <f>$K$28/'Fixed data'!$C$7</f>
        <v>0</v>
      </c>
      <c r="V36" s="35">
        <f>$K$28/'Fixed data'!$C$7</f>
        <v>0</v>
      </c>
      <c r="W36" s="35">
        <f>$K$28/'Fixed data'!$C$7</f>
        <v>0</v>
      </c>
      <c r="X36" s="35">
        <f>$K$28/'Fixed data'!$C$7</f>
        <v>0</v>
      </c>
      <c r="Y36" s="35">
        <f>$K$28/'Fixed data'!$C$7</f>
        <v>0</v>
      </c>
      <c r="Z36" s="35">
        <f>$K$28/'Fixed data'!$C$7</f>
        <v>0</v>
      </c>
      <c r="AA36" s="35">
        <f>$K$28/'Fixed data'!$C$7</f>
        <v>0</v>
      </c>
      <c r="AB36" s="35">
        <f>$K$28/'Fixed data'!$C$7</f>
        <v>0</v>
      </c>
      <c r="AC36" s="35">
        <f>$K$28/'Fixed data'!$C$7</f>
        <v>0</v>
      </c>
      <c r="AD36" s="35">
        <f>$K$28/'Fixed data'!$C$7</f>
        <v>0</v>
      </c>
      <c r="AE36" s="35">
        <f>$K$28/'Fixed data'!$C$7</f>
        <v>0</v>
      </c>
      <c r="AF36" s="35">
        <f>$K$28/'Fixed data'!$C$7</f>
        <v>0</v>
      </c>
      <c r="AG36" s="35">
        <f>$K$28/'Fixed data'!$C$7</f>
        <v>0</v>
      </c>
      <c r="AH36" s="35">
        <f>$K$28/'Fixed data'!$C$7</f>
        <v>0</v>
      </c>
      <c r="AI36" s="35">
        <f>$K$28/'Fixed data'!$C$7</f>
        <v>0</v>
      </c>
      <c r="AJ36" s="35">
        <f>$K$28/'Fixed data'!$C$7</f>
        <v>0</v>
      </c>
      <c r="AK36" s="35">
        <f>$K$28/'Fixed data'!$C$7</f>
        <v>0</v>
      </c>
      <c r="AL36" s="35">
        <f>$K$28/'Fixed data'!$C$7</f>
        <v>0</v>
      </c>
      <c r="AM36" s="35">
        <f>$K$28/'Fixed data'!$C$7</f>
        <v>0</v>
      </c>
      <c r="AN36" s="35">
        <f>$K$28/'Fixed data'!$C$7</f>
        <v>0</v>
      </c>
      <c r="AO36" s="35">
        <f>$K$28/'Fixed data'!$C$7</f>
        <v>0</v>
      </c>
      <c r="AP36" s="35">
        <f>$K$28/'Fixed data'!$C$7</f>
        <v>0</v>
      </c>
      <c r="AQ36" s="35">
        <f>$K$28/'Fixed data'!$C$7</f>
        <v>0</v>
      </c>
      <c r="AR36" s="35">
        <f>$K$28/'Fixed data'!$C$7</f>
        <v>0</v>
      </c>
      <c r="AS36" s="35">
        <f>$K$28/'Fixed data'!$C$7</f>
        <v>0</v>
      </c>
      <c r="AT36" s="35">
        <f>$K$28/'Fixed data'!$C$7</f>
        <v>0</v>
      </c>
      <c r="AU36" s="35">
        <f>$K$28/'Fixed data'!$C$7</f>
        <v>0</v>
      </c>
      <c r="AV36" s="35">
        <f>$K$28/'Fixed data'!$C$7</f>
        <v>0</v>
      </c>
      <c r="AW36" s="35">
        <f>$K$28/'Fixed data'!$C$7</f>
        <v>0</v>
      </c>
      <c r="AX36" s="35">
        <f>$K$28/'Fixed data'!$C$7</f>
        <v>0</v>
      </c>
      <c r="AY36" s="35">
        <f>$K$28/'Fixed data'!$C$7</f>
        <v>0</v>
      </c>
      <c r="AZ36" s="35">
        <f>$K$28/'Fixed data'!$C$7</f>
        <v>0</v>
      </c>
      <c r="BA36" s="35">
        <f>$K$28/'Fixed data'!$C$7</f>
        <v>0</v>
      </c>
      <c r="BB36" s="35">
        <f>$K$28/'Fixed data'!$C$7</f>
        <v>0</v>
      </c>
      <c r="BC36" s="35">
        <f>$K$28/'Fixed data'!$C$7</f>
        <v>0</v>
      </c>
      <c r="BD36" s="35">
        <f>$K$28/'Fixed data'!$C$7</f>
        <v>0</v>
      </c>
    </row>
    <row r="37" spans="1:57" ht="16.5" hidden="1" customHeight="1" outlineLevel="1" x14ac:dyDescent="0.35">
      <c r="A37" s="108"/>
      <c r="B37" s="9" t="s">
        <v>33</v>
      </c>
      <c r="C37" s="11" t="s">
        <v>60</v>
      </c>
      <c r="D37" s="9" t="s">
        <v>40</v>
      </c>
      <c r="F37" s="35"/>
      <c r="G37" s="35"/>
      <c r="H37" s="35"/>
      <c r="I37" s="35"/>
      <c r="J37" s="35"/>
      <c r="K37" s="35"/>
      <c r="L37" s="35"/>
      <c r="M37" s="35">
        <f>$L$28/'Fixed data'!$C$7</f>
        <v>0</v>
      </c>
      <c r="N37" s="35">
        <f>$L$28/'Fixed data'!$C$7</f>
        <v>0</v>
      </c>
      <c r="O37" s="35">
        <f>$L$28/'Fixed data'!$C$7</f>
        <v>0</v>
      </c>
      <c r="P37" s="35">
        <f>$L$28/'Fixed data'!$C$7</f>
        <v>0</v>
      </c>
      <c r="Q37" s="35">
        <f>$L$28/'Fixed data'!$C$7</f>
        <v>0</v>
      </c>
      <c r="R37" s="35">
        <f>$L$28/'Fixed data'!$C$7</f>
        <v>0</v>
      </c>
      <c r="S37" s="35">
        <f>$L$28/'Fixed data'!$C$7</f>
        <v>0</v>
      </c>
      <c r="T37" s="35">
        <f>$L$28/'Fixed data'!$C$7</f>
        <v>0</v>
      </c>
      <c r="U37" s="35">
        <f>$L$28/'Fixed data'!$C$7</f>
        <v>0</v>
      </c>
      <c r="V37" s="35">
        <f>$L$28/'Fixed data'!$C$7</f>
        <v>0</v>
      </c>
      <c r="W37" s="35">
        <f>$L$28/'Fixed data'!$C$7</f>
        <v>0</v>
      </c>
      <c r="X37" s="35">
        <f>$L$28/'Fixed data'!$C$7</f>
        <v>0</v>
      </c>
      <c r="Y37" s="35">
        <f>$L$28/'Fixed data'!$C$7</f>
        <v>0</v>
      </c>
      <c r="Z37" s="35">
        <f>$L$28/'Fixed data'!$C$7</f>
        <v>0</v>
      </c>
      <c r="AA37" s="35">
        <f>$L$28/'Fixed data'!$C$7</f>
        <v>0</v>
      </c>
      <c r="AB37" s="35">
        <f>$L$28/'Fixed data'!$C$7</f>
        <v>0</v>
      </c>
      <c r="AC37" s="35">
        <f>$L$28/'Fixed data'!$C$7</f>
        <v>0</v>
      </c>
      <c r="AD37" s="35">
        <f>$L$28/'Fixed data'!$C$7</f>
        <v>0</v>
      </c>
      <c r="AE37" s="35">
        <f>$L$28/'Fixed data'!$C$7</f>
        <v>0</v>
      </c>
      <c r="AF37" s="35">
        <f>$L$28/'Fixed data'!$C$7</f>
        <v>0</v>
      </c>
      <c r="AG37" s="35">
        <f>$L$28/'Fixed data'!$C$7</f>
        <v>0</v>
      </c>
      <c r="AH37" s="35">
        <f>$L$28/'Fixed data'!$C$7</f>
        <v>0</v>
      </c>
      <c r="AI37" s="35">
        <f>$L$28/'Fixed data'!$C$7</f>
        <v>0</v>
      </c>
      <c r="AJ37" s="35">
        <f>$L$28/'Fixed data'!$C$7</f>
        <v>0</v>
      </c>
      <c r="AK37" s="35">
        <f>$L$28/'Fixed data'!$C$7</f>
        <v>0</v>
      </c>
      <c r="AL37" s="35">
        <f>$L$28/'Fixed data'!$C$7</f>
        <v>0</v>
      </c>
      <c r="AM37" s="35">
        <f>$L$28/'Fixed data'!$C$7</f>
        <v>0</v>
      </c>
      <c r="AN37" s="35">
        <f>$L$28/'Fixed data'!$C$7</f>
        <v>0</v>
      </c>
      <c r="AO37" s="35">
        <f>$L$28/'Fixed data'!$C$7</f>
        <v>0</v>
      </c>
      <c r="AP37" s="35">
        <f>$L$28/'Fixed data'!$C$7</f>
        <v>0</v>
      </c>
      <c r="AQ37" s="35">
        <f>$L$28/'Fixed data'!$C$7</f>
        <v>0</v>
      </c>
      <c r="AR37" s="35">
        <f>$L$28/'Fixed data'!$C$7</f>
        <v>0</v>
      </c>
      <c r="AS37" s="35">
        <f>$L$28/'Fixed data'!$C$7</f>
        <v>0</v>
      </c>
      <c r="AT37" s="35">
        <f>$L$28/'Fixed data'!$C$7</f>
        <v>0</v>
      </c>
      <c r="AU37" s="35">
        <f>$L$28/'Fixed data'!$C$7</f>
        <v>0</v>
      </c>
      <c r="AV37" s="35">
        <f>$L$28/'Fixed data'!$C$7</f>
        <v>0</v>
      </c>
      <c r="AW37" s="35">
        <f>$L$28/'Fixed data'!$C$7</f>
        <v>0</v>
      </c>
      <c r="AX37" s="35">
        <f>$L$28/'Fixed data'!$C$7</f>
        <v>0</v>
      </c>
      <c r="AY37" s="35">
        <f>$L$28/'Fixed data'!$C$7</f>
        <v>0</v>
      </c>
      <c r="AZ37" s="35">
        <f>$L$28/'Fixed data'!$C$7</f>
        <v>0</v>
      </c>
      <c r="BA37" s="35">
        <f>$L$28/'Fixed data'!$C$7</f>
        <v>0</v>
      </c>
      <c r="BB37" s="35">
        <f>$L$28/'Fixed data'!$C$7</f>
        <v>0</v>
      </c>
      <c r="BC37" s="35">
        <f>$L$28/'Fixed data'!$C$7</f>
        <v>0</v>
      </c>
      <c r="BD37" s="35">
        <f>$L$28/'Fixed data'!$C$7</f>
        <v>0</v>
      </c>
    </row>
    <row r="38" spans="1:57" ht="16.5" hidden="1" customHeight="1" outlineLevel="1" x14ac:dyDescent="0.35">
      <c r="A38" s="108"/>
      <c r="B38" s="9" t="s">
        <v>110</v>
      </c>
      <c r="C38" s="11" t="s">
        <v>132</v>
      </c>
      <c r="D38" s="9" t="s">
        <v>40</v>
      </c>
      <c r="F38" s="35"/>
      <c r="G38" s="35"/>
      <c r="H38" s="35"/>
      <c r="I38" s="35"/>
      <c r="J38" s="35"/>
      <c r="K38" s="35"/>
      <c r="L38" s="35"/>
      <c r="M38" s="35"/>
      <c r="N38" s="35">
        <f>$M$28/'Fixed data'!$C$7</f>
        <v>0</v>
      </c>
      <c r="O38" s="35">
        <f>$M$28/'Fixed data'!$C$7</f>
        <v>0</v>
      </c>
      <c r="P38" s="35">
        <f>$M$28/'Fixed data'!$C$7</f>
        <v>0</v>
      </c>
      <c r="Q38" s="35">
        <f>$M$28/'Fixed data'!$C$7</f>
        <v>0</v>
      </c>
      <c r="R38" s="35">
        <f>$M$28/'Fixed data'!$C$7</f>
        <v>0</v>
      </c>
      <c r="S38" s="35">
        <f>$M$28/'Fixed data'!$C$7</f>
        <v>0</v>
      </c>
      <c r="T38" s="35">
        <f>$M$28/'Fixed data'!$C$7</f>
        <v>0</v>
      </c>
      <c r="U38" s="35">
        <f>$M$28/'Fixed data'!$C$7</f>
        <v>0</v>
      </c>
      <c r="V38" s="35">
        <f>$M$28/'Fixed data'!$C$7</f>
        <v>0</v>
      </c>
      <c r="W38" s="35">
        <f>$M$28/'Fixed data'!$C$7</f>
        <v>0</v>
      </c>
      <c r="X38" s="35">
        <f>$M$28/'Fixed data'!$C$7</f>
        <v>0</v>
      </c>
      <c r="Y38" s="35">
        <f>$M$28/'Fixed data'!$C$7</f>
        <v>0</v>
      </c>
      <c r="Z38" s="35">
        <f>$M$28/'Fixed data'!$C$7</f>
        <v>0</v>
      </c>
      <c r="AA38" s="35">
        <f>$M$28/'Fixed data'!$C$7</f>
        <v>0</v>
      </c>
      <c r="AB38" s="35">
        <f>$M$28/'Fixed data'!$C$7</f>
        <v>0</v>
      </c>
      <c r="AC38" s="35">
        <f>$M$28/'Fixed data'!$C$7</f>
        <v>0</v>
      </c>
      <c r="AD38" s="35">
        <f>$M$28/'Fixed data'!$C$7</f>
        <v>0</v>
      </c>
      <c r="AE38" s="35">
        <f>$M$28/'Fixed data'!$C$7</f>
        <v>0</v>
      </c>
      <c r="AF38" s="35">
        <f>$M$28/'Fixed data'!$C$7</f>
        <v>0</v>
      </c>
      <c r="AG38" s="35">
        <f>$M$28/'Fixed data'!$C$7</f>
        <v>0</v>
      </c>
      <c r="AH38" s="35">
        <f>$M$28/'Fixed data'!$C$7</f>
        <v>0</v>
      </c>
      <c r="AI38" s="35">
        <f>$M$28/'Fixed data'!$C$7</f>
        <v>0</v>
      </c>
      <c r="AJ38" s="35">
        <f>$M$28/'Fixed data'!$C$7</f>
        <v>0</v>
      </c>
      <c r="AK38" s="35">
        <f>$M$28/'Fixed data'!$C$7</f>
        <v>0</v>
      </c>
      <c r="AL38" s="35">
        <f>$M$28/'Fixed data'!$C$7</f>
        <v>0</v>
      </c>
      <c r="AM38" s="35">
        <f>$M$28/'Fixed data'!$C$7</f>
        <v>0</v>
      </c>
      <c r="AN38" s="35">
        <f>$M$28/'Fixed data'!$C$7</f>
        <v>0</v>
      </c>
      <c r="AO38" s="35">
        <f>$M$28/'Fixed data'!$C$7</f>
        <v>0</v>
      </c>
      <c r="AP38" s="35">
        <f>$M$28/'Fixed data'!$C$7</f>
        <v>0</v>
      </c>
      <c r="AQ38" s="35">
        <f>$M$28/'Fixed data'!$C$7</f>
        <v>0</v>
      </c>
      <c r="AR38" s="35">
        <f>$M$28/'Fixed data'!$C$7</f>
        <v>0</v>
      </c>
      <c r="AS38" s="35">
        <f>$M$28/'Fixed data'!$C$7</f>
        <v>0</v>
      </c>
      <c r="AT38" s="35">
        <f>$M$28/'Fixed data'!$C$7</f>
        <v>0</v>
      </c>
      <c r="AU38" s="35">
        <f>$M$28/'Fixed data'!$C$7</f>
        <v>0</v>
      </c>
      <c r="AV38" s="35">
        <f>$M$28/'Fixed data'!$C$7</f>
        <v>0</v>
      </c>
      <c r="AW38" s="35">
        <f>$M$28/'Fixed data'!$C$7</f>
        <v>0</v>
      </c>
      <c r="AX38" s="35">
        <f>$M$28/'Fixed data'!$C$7</f>
        <v>0</v>
      </c>
      <c r="AY38" s="35">
        <f>$M$28/'Fixed data'!$C$7</f>
        <v>0</v>
      </c>
      <c r="AZ38" s="35">
        <f>$M$28/'Fixed data'!$C$7</f>
        <v>0</v>
      </c>
      <c r="BA38" s="35">
        <f>$M$28/'Fixed data'!$C$7</f>
        <v>0</v>
      </c>
      <c r="BB38" s="35">
        <f>$M$28/'Fixed data'!$C$7</f>
        <v>0</v>
      </c>
      <c r="BC38" s="35">
        <f>$M$28/'Fixed data'!$C$7</f>
        <v>0</v>
      </c>
      <c r="BD38" s="35">
        <f>$M$28/'Fixed data'!$C$7</f>
        <v>0</v>
      </c>
      <c r="BE38" s="35"/>
    </row>
    <row r="39" spans="1:57" ht="16.5" hidden="1" customHeight="1" outlineLevel="1" x14ac:dyDescent="0.35">
      <c r="A39" s="108"/>
      <c r="B39" s="9" t="s">
        <v>111</v>
      </c>
      <c r="C39" s="11" t="s">
        <v>133</v>
      </c>
      <c r="D39" s="9" t="s">
        <v>40</v>
      </c>
      <c r="F39" s="35"/>
      <c r="G39" s="35"/>
      <c r="H39" s="35"/>
      <c r="I39" s="35"/>
      <c r="J39" s="35"/>
      <c r="K39" s="35"/>
      <c r="L39" s="35"/>
      <c r="M39" s="35"/>
      <c r="N39" s="35"/>
      <c r="O39" s="35">
        <f>$N$28/'Fixed data'!$C$7</f>
        <v>0</v>
      </c>
      <c r="P39" s="35">
        <f>$N$28/'Fixed data'!$C$7</f>
        <v>0</v>
      </c>
      <c r="Q39" s="35">
        <f>$N$28/'Fixed data'!$C$7</f>
        <v>0</v>
      </c>
      <c r="R39" s="35">
        <f>$N$28/'Fixed data'!$C$7</f>
        <v>0</v>
      </c>
      <c r="S39" s="35">
        <f>$N$28/'Fixed data'!$C$7</f>
        <v>0</v>
      </c>
      <c r="T39" s="35">
        <f>$N$28/'Fixed data'!$C$7</f>
        <v>0</v>
      </c>
      <c r="U39" s="35">
        <f>$N$28/'Fixed data'!$C$7</f>
        <v>0</v>
      </c>
      <c r="V39" s="35">
        <f>$N$28/'Fixed data'!$C$7</f>
        <v>0</v>
      </c>
      <c r="W39" s="35">
        <f>$N$28/'Fixed data'!$C$7</f>
        <v>0</v>
      </c>
      <c r="X39" s="35">
        <f>$N$28/'Fixed data'!$C$7</f>
        <v>0</v>
      </c>
      <c r="Y39" s="35">
        <f>$N$28/'Fixed data'!$C$7</f>
        <v>0</v>
      </c>
      <c r="Z39" s="35">
        <f>$N$28/'Fixed data'!$C$7</f>
        <v>0</v>
      </c>
      <c r="AA39" s="35">
        <f>$N$28/'Fixed data'!$C$7</f>
        <v>0</v>
      </c>
      <c r="AB39" s="35">
        <f>$N$28/'Fixed data'!$C$7</f>
        <v>0</v>
      </c>
      <c r="AC39" s="35">
        <f>$N$28/'Fixed data'!$C$7</f>
        <v>0</v>
      </c>
      <c r="AD39" s="35">
        <f>$N$28/'Fixed data'!$C$7</f>
        <v>0</v>
      </c>
      <c r="AE39" s="35">
        <f>$N$28/'Fixed data'!$C$7</f>
        <v>0</v>
      </c>
      <c r="AF39" s="35">
        <f>$N$28/'Fixed data'!$C$7</f>
        <v>0</v>
      </c>
      <c r="AG39" s="35">
        <f>$N$28/'Fixed data'!$C$7</f>
        <v>0</v>
      </c>
      <c r="AH39" s="35">
        <f>$N$28/'Fixed data'!$C$7</f>
        <v>0</v>
      </c>
      <c r="AI39" s="35">
        <f>$N$28/'Fixed data'!$C$7</f>
        <v>0</v>
      </c>
      <c r="AJ39" s="35">
        <f>$N$28/'Fixed data'!$C$7</f>
        <v>0</v>
      </c>
      <c r="AK39" s="35">
        <f>$N$28/'Fixed data'!$C$7</f>
        <v>0</v>
      </c>
      <c r="AL39" s="35">
        <f>$N$28/'Fixed data'!$C$7</f>
        <v>0</v>
      </c>
      <c r="AM39" s="35">
        <f>$N$28/'Fixed data'!$C$7</f>
        <v>0</v>
      </c>
      <c r="AN39" s="35">
        <f>$N$28/'Fixed data'!$C$7</f>
        <v>0</v>
      </c>
      <c r="AO39" s="35">
        <f>$N$28/'Fixed data'!$C$7</f>
        <v>0</v>
      </c>
      <c r="AP39" s="35">
        <f>$N$28/'Fixed data'!$C$7</f>
        <v>0</v>
      </c>
      <c r="AQ39" s="35">
        <f>$N$28/'Fixed data'!$C$7</f>
        <v>0</v>
      </c>
      <c r="AR39" s="35">
        <f>$N$28/'Fixed data'!$C$7</f>
        <v>0</v>
      </c>
      <c r="AS39" s="35">
        <f>$N$28/'Fixed data'!$C$7</f>
        <v>0</v>
      </c>
      <c r="AT39" s="35">
        <f>$N$28/'Fixed data'!$C$7</f>
        <v>0</v>
      </c>
      <c r="AU39" s="35">
        <f>$N$28/'Fixed data'!$C$7</f>
        <v>0</v>
      </c>
      <c r="AV39" s="35">
        <f>$N$28/'Fixed data'!$C$7</f>
        <v>0</v>
      </c>
      <c r="AW39" s="35">
        <f>$N$28/'Fixed data'!$C$7</f>
        <v>0</v>
      </c>
      <c r="AX39" s="35">
        <f>$N$28/'Fixed data'!$C$7</f>
        <v>0</v>
      </c>
      <c r="AY39" s="35">
        <f>$N$28/'Fixed data'!$C$7</f>
        <v>0</v>
      </c>
      <c r="AZ39" s="35">
        <f>$N$28/'Fixed data'!$C$7</f>
        <v>0</v>
      </c>
      <c r="BA39" s="35">
        <f>$N$28/'Fixed data'!$C$7</f>
        <v>0</v>
      </c>
      <c r="BB39" s="35">
        <f>$N$28/'Fixed data'!$C$7</f>
        <v>0</v>
      </c>
      <c r="BC39" s="35">
        <f>$N$28/'Fixed data'!$C$7</f>
        <v>0</v>
      </c>
      <c r="BD39" s="35">
        <f>$N$28/'Fixed data'!$C$7</f>
        <v>0</v>
      </c>
    </row>
    <row r="40" spans="1:57" ht="16.5" hidden="1" customHeight="1" outlineLevel="1" x14ac:dyDescent="0.35">
      <c r="A40" s="108"/>
      <c r="B40" s="9" t="s">
        <v>112</v>
      </c>
      <c r="C40" s="11" t="s">
        <v>134</v>
      </c>
      <c r="D40" s="9" t="s">
        <v>40</v>
      </c>
      <c r="F40" s="35"/>
      <c r="G40" s="35"/>
      <c r="H40" s="35"/>
      <c r="I40" s="35"/>
      <c r="J40" s="35"/>
      <c r="K40" s="35"/>
      <c r="L40" s="35"/>
      <c r="M40" s="35"/>
      <c r="N40" s="35"/>
      <c r="O40" s="35"/>
      <c r="P40" s="35">
        <f>$O$28/'Fixed data'!$C$7</f>
        <v>0</v>
      </c>
      <c r="Q40" s="35">
        <f>$O$28/'Fixed data'!$C$7</f>
        <v>0</v>
      </c>
      <c r="R40" s="35">
        <f>$O$28/'Fixed data'!$C$7</f>
        <v>0</v>
      </c>
      <c r="S40" s="35">
        <f>$O$28/'Fixed data'!$C$7</f>
        <v>0</v>
      </c>
      <c r="T40" s="35">
        <f>$O$28/'Fixed data'!$C$7</f>
        <v>0</v>
      </c>
      <c r="U40" s="35">
        <f>$O$28/'Fixed data'!$C$7</f>
        <v>0</v>
      </c>
      <c r="V40" s="35">
        <f>$O$28/'Fixed data'!$C$7</f>
        <v>0</v>
      </c>
      <c r="W40" s="35">
        <f>$O$28/'Fixed data'!$C$7</f>
        <v>0</v>
      </c>
      <c r="X40" s="35">
        <f>$O$28/'Fixed data'!$C$7</f>
        <v>0</v>
      </c>
      <c r="Y40" s="35">
        <f>$O$28/'Fixed data'!$C$7</f>
        <v>0</v>
      </c>
      <c r="Z40" s="35">
        <f>$O$28/'Fixed data'!$C$7</f>
        <v>0</v>
      </c>
      <c r="AA40" s="35">
        <f>$O$28/'Fixed data'!$C$7</f>
        <v>0</v>
      </c>
      <c r="AB40" s="35">
        <f>$O$28/'Fixed data'!$C$7</f>
        <v>0</v>
      </c>
      <c r="AC40" s="35">
        <f>$O$28/'Fixed data'!$C$7</f>
        <v>0</v>
      </c>
      <c r="AD40" s="35">
        <f>$O$28/'Fixed data'!$C$7</f>
        <v>0</v>
      </c>
      <c r="AE40" s="35">
        <f>$O$28/'Fixed data'!$C$7</f>
        <v>0</v>
      </c>
      <c r="AF40" s="35">
        <f>$O$28/'Fixed data'!$C$7</f>
        <v>0</v>
      </c>
      <c r="AG40" s="35">
        <f>$O$28/'Fixed data'!$C$7</f>
        <v>0</v>
      </c>
      <c r="AH40" s="35">
        <f>$O$28/'Fixed data'!$C$7</f>
        <v>0</v>
      </c>
      <c r="AI40" s="35">
        <f>$O$28/'Fixed data'!$C$7</f>
        <v>0</v>
      </c>
      <c r="AJ40" s="35">
        <f>$O$28/'Fixed data'!$C$7</f>
        <v>0</v>
      </c>
      <c r="AK40" s="35">
        <f>$O$28/'Fixed data'!$C$7</f>
        <v>0</v>
      </c>
      <c r="AL40" s="35">
        <f>$O$28/'Fixed data'!$C$7</f>
        <v>0</v>
      </c>
      <c r="AM40" s="35">
        <f>$O$28/'Fixed data'!$C$7</f>
        <v>0</v>
      </c>
      <c r="AN40" s="35">
        <f>$O$28/'Fixed data'!$C$7</f>
        <v>0</v>
      </c>
      <c r="AO40" s="35">
        <f>$O$28/'Fixed data'!$C$7</f>
        <v>0</v>
      </c>
      <c r="AP40" s="35">
        <f>$O$28/'Fixed data'!$C$7</f>
        <v>0</v>
      </c>
      <c r="AQ40" s="35">
        <f>$O$28/'Fixed data'!$C$7</f>
        <v>0</v>
      </c>
      <c r="AR40" s="35">
        <f>$O$28/'Fixed data'!$C$7</f>
        <v>0</v>
      </c>
      <c r="AS40" s="35">
        <f>$O$28/'Fixed data'!$C$7</f>
        <v>0</v>
      </c>
      <c r="AT40" s="35">
        <f>$O$28/'Fixed data'!$C$7</f>
        <v>0</v>
      </c>
      <c r="AU40" s="35">
        <f>$O$28/'Fixed data'!$C$7</f>
        <v>0</v>
      </c>
      <c r="AV40" s="35">
        <f>$O$28/'Fixed data'!$C$7</f>
        <v>0</v>
      </c>
      <c r="AW40" s="35">
        <f>$O$28/'Fixed data'!$C$7</f>
        <v>0</v>
      </c>
      <c r="AX40" s="35">
        <f>$O$28/'Fixed data'!$C$7</f>
        <v>0</v>
      </c>
      <c r="AY40" s="35">
        <f>$O$28/'Fixed data'!$C$7</f>
        <v>0</v>
      </c>
      <c r="AZ40" s="35">
        <f>$O$28/'Fixed data'!$C$7</f>
        <v>0</v>
      </c>
      <c r="BA40" s="35">
        <f>$O$28/'Fixed data'!$C$7</f>
        <v>0</v>
      </c>
      <c r="BB40" s="35">
        <f>$O$28/'Fixed data'!$C$7</f>
        <v>0</v>
      </c>
      <c r="BC40" s="35">
        <f>$O$28/'Fixed data'!$C$7</f>
        <v>0</v>
      </c>
      <c r="BD40" s="35">
        <f>$O$28/'Fixed data'!$C$7</f>
        <v>0</v>
      </c>
    </row>
    <row r="41" spans="1:57" ht="16.5" hidden="1" customHeight="1" outlineLevel="1" x14ac:dyDescent="0.35">
      <c r="A41" s="108"/>
      <c r="B41" s="9" t="s">
        <v>113</v>
      </c>
      <c r="C41" s="11" t="s">
        <v>135</v>
      </c>
      <c r="D41" s="9" t="s">
        <v>40</v>
      </c>
      <c r="F41" s="35"/>
      <c r="G41" s="35"/>
      <c r="H41" s="35"/>
      <c r="I41" s="35"/>
      <c r="J41" s="35"/>
      <c r="K41" s="35"/>
      <c r="L41" s="35"/>
      <c r="M41" s="35"/>
      <c r="N41" s="35"/>
      <c r="O41" s="35"/>
      <c r="P41" s="35"/>
      <c r="Q41" s="35">
        <f>$P$28/'Fixed data'!$C$7</f>
        <v>0</v>
      </c>
      <c r="R41" s="35">
        <f>$P$28/'Fixed data'!$C$7</f>
        <v>0</v>
      </c>
      <c r="S41" s="35">
        <f>$P$28/'Fixed data'!$C$7</f>
        <v>0</v>
      </c>
      <c r="T41" s="35">
        <f>$P$28/'Fixed data'!$C$7</f>
        <v>0</v>
      </c>
      <c r="U41" s="35">
        <f>$P$28/'Fixed data'!$C$7</f>
        <v>0</v>
      </c>
      <c r="V41" s="35">
        <f>$P$28/'Fixed data'!$C$7</f>
        <v>0</v>
      </c>
      <c r="W41" s="35">
        <f>$P$28/'Fixed data'!$C$7</f>
        <v>0</v>
      </c>
      <c r="X41" s="35">
        <f>$P$28/'Fixed data'!$C$7</f>
        <v>0</v>
      </c>
      <c r="Y41" s="35">
        <f>$P$28/'Fixed data'!$C$7</f>
        <v>0</v>
      </c>
      <c r="Z41" s="35">
        <f>$P$28/'Fixed data'!$C$7</f>
        <v>0</v>
      </c>
      <c r="AA41" s="35">
        <f>$P$28/'Fixed data'!$C$7</f>
        <v>0</v>
      </c>
      <c r="AB41" s="35">
        <f>$P$28/'Fixed data'!$C$7</f>
        <v>0</v>
      </c>
      <c r="AC41" s="35">
        <f>$P$28/'Fixed data'!$C$7</f>
        <v>0</v>
      </c>
      <c r="AD41" s="35">
        <f>$P$28/'Fixed data'!$C$7</f>
        <v>0</v>
      </c>
      <c r="AE41" s="35">
        <f>$P$28/'Fixed data'!$C$7</f>
        <v>0</v>
      </c>
      <c r="AF41" s="35">
        <f>$P$28/'Fixed data'!$C$7</f>
        <v>0</v>
      </c>
      <c r="AG41" s="35">
        <f>$P$28/'Fixed data'!$C$7</f>
        <v>0</v>
      </c>
      <c r="AH41" s="35">
        <f>$P$28/'Fixed data'!$C$7</f>
        <v>0</v>
      </c>
      <c r="AI41" s="35">
        <f>$P$28/'Fixed data'!$C$7</f>
        <v>0</v>
      </c>
      <c r="AJ41" s="35">
        <f>$P$28/'Fixed data'!$C$7</f>
        <v>0</v>
      </c>
      <c r="AK41" s="35">
        <f>$P$28/'Fixed data'!$C$7</f>
        <v>0</v>
      </c>
      <c r="AL41" s="35">
        <f>$P$28/'Fixed data'!$C$7</f>
        <v>0</v>
      </c>
      <c r="AM41" s="35">
        <f>$P$28/'Fixed data'!$C$7</f>
        <v>0</v>
      </c>
      <c r="AN41" s="35">
        <f>$P$28/'Fixed data'!$C$7</f>
        <v>0</v>
      </c>
      <c r="AO41" s="35">
        <f>$P$28/'Fixed data'!$C$7</f>
        <v>0</v>
      </c>
      <c r="AP41" s="35">
        <f>$P$28/'Fixed data'!$C$7</f>
        <v>0</v>
      </c>
      <c r="AQ41" s="35">
        <f>$P$28/'Fixed data'!$C$7</f>
        <v>0</v>
      </c>
      <c r="AR41" s="35">
        <f>$P$28/'Fixed data'!$C$7</f>
        <v>0</v>
      </c>
      <c r="AS41" s="35">
        <f>$P$28/'Fixed data'!$C$7</f>
        <v>0</v>
      </c>
      <c r="AT41" s="35">
        <f>$P$28/'Fixed data'!$C$7</f>
        <v>0</v>
      </c>
      <c r="AU41" s="35">
        <f>$P$28/'Fixed data'!$C$7</f>
        <v>0</v>
      </c>
      <c r="AV41" s="35">
        <f>$P$28/'Fixed data'!$C$7</f>
        <v>0</v>
      </c>
      <c r="AW41" s="35">
        <f>$P$28/'Fixed data'!$C$7</f>
        <v>0</v>
      </c>
      <c r="AX41" s="35">
        <f>$P$28/'Fixed data'!$C$7</f>
        <v>0</v>
      </c>
      <c r="AY41" s="35">
        <f>$P$28/'Fixed data'!$C$7</f>
        <v>0</v>
      </c>
      <c r="AZ41" s="35">
        <f>$P$28/'Fixed data'!$C$7</f>
        <v>0</v>
      </c>
      <c r="BA41" s="35">
        <f>$P$28/'Fixed data'!$C$7</f>
        <v>0</v>
      </c>
      <c r="BB41" s="35">
        <f>$P$28/'Fixed data'!$C$7</f>
        <v>0</v>
      </c>
      <c r="BC41" s="35">
        <f>$P$28/'Fixed data'!$C$7</f>
        <v>0</v>
      </c>
      <c r="BD41" s="35">
        <f>$P$28/'Fixed data'!$C$7</f>
        <v>0</v>
      </c>
    </row>
    <row r="42" spans="1:57" ht="16.5" hidden="1" customHeight="1" outlineLevel="1" x14ac:dyDescent="0.35">
      <c r="A42" s="108"/>
      <c r="B42" s="9" t="s">
        <v>114</v>
      </c>
      <c r="C42" s="11" t="s">
        <v>136</v>
      </c>
      <c r="D42" s="9" t="s">
        <v>40</v>
      </c>
      <c r="F42" s="35"/>
      <c r="G42" s="35"/>
      <c r="H42" s="35"/>
      <c r="I42" s="35"/>
      <c r="J42" s="35"/>
      <c r="K42" s="35"/>
      <c r="L42" s="35"/>
      <c r="M42" s="35"/>
      <c r="N42" s="35"/>
      <c r="O42" s="35"/>
      <c r="P42" s="35"/>
      <c r="Q42" s="35"/>
      <c r="R42" s="35">
        <f>$Q$28/'Fixed data'!$C$7</f>
        <v>0</v>
      </c>
      <c r="S42" s="35">
        <f>$Q$28/'Fixed data'!$C$7</f>
        <v>0</v>
      </c>
      <c r="T42" s="35">
        <f>$Q$28/'Fixed data'!$C$7</f>
        <v>0</v>
      </c>
      <c r="U42" s="35">
        <f>$Q$28/'Fixed data'!$C$7</f>
        <v>0</v>
      </c>
      <c r="V42" s="35">
        <f>$Q$28/'Fixed data'!$C$7</f>
        <v>0</v>
      </c>
      <c r="W42" s="35">
        <f>$Q$28/'Fixed data'!$C$7</f>
        <v>0</v>
      </c>
      <c r="X42" s="35">
        <f>$Q$28/'Fixed data'!$C$7</f>
        <v>0</v>
      </c>
      <c r="Y42" s="35">
        <f>$Q$28/'Fixed data'!$C$7</f>
        <v>0</v>
      </c>
      <c r="Z42" s="35">
        <f>$Q$28/'Fixed data'!$C$7</f>
        <v>0</v>
      </c>
      <c r="AA42" s="35">
        <f>$Q$28/'Fixed data'!$C$7</f>
        <v>0</v>
      </c>
      <c r="AB42" s="35">
        <f>$Q$28/'Fixed data'!$C$7</f>
        <v>0</v>
      </c>
      <c r="AC42" s="35">
        <f>$Q$28/'Fixed data'!$C$7</f>
        <v>0</v>
      </c>
      <c r="AD42" s="35">
        <f>$Q$28/'Fixed data'!$C$7</f>
        <v>0</v>
      </c>
      <c r="AE42" s="35">
        <f>$Q$28/'Fixed data'!$C$7</f>
        <v>0</v>
      </c>
      <c r="AF42" s="35">
        <f>$Q$28/'Fixed data'!$C$7</f>
        <v>0</v>
      </c>
      <c r="AG42" s="35">
        <f>$Q$28/'Fixed data'!$C$7</f>
        <v>0</v>
      </c>
      <c r="AH42" s="35">
        <f>$Q$28/'Fixed data'!$C$7</f>
        <v>0</v>
      </c>
      <c r="AI42" s="35">
        <f>$Q$28/'Fixed data'!$C$7</f>
        <v>0</v>
      </c>
      <c r="AJ42" s="35">
        <f>$Q$28/'Fixed data'!$C$7</f>
        <v>0</v>
      </c>
      <c r="AK42" s="35">
        <f>$Q$28/'Fixed data'!$C$7</f>
        <v>0</v>
      </c>
      <c r="AL42" s="35">
        <f>$Q$28/'Fixed data'!$C$7</f>
        <v>0</v>
      </c>
      <c r="AM42" s="35">
        <f>$Q$28/'Fixed data'!$C$7</f>
        <v>0</v>
      </c>
      <c r="AN42" s="35">
        <f>$Q$28/'Fixed data'!$C$7</f>
        <v>0</v>
      </c>
      <c r="AO42" s="35">
        <f>$Q$28/'Fixed data'!$C$7</f>
        <v>0</v>
      </c>
      <c r="AP42" s="35">
        <f>$Q$28/'Fixed data'!$C$7</f>
        <v>0</v>
      </c>
      <c r="AQ42" s="35">
        <f>$Q$28/'Fixed data'!$C$7</f>
        <v>0</v>
      </c>
      <c r="AR42" s="35">
        <f>$Q$28/'Fixed data'!$C$7</f>
        <v>0</v>
      </c>
      <c r="AS42" s="35">
        <f>$Q$28/'Fixed data'!$C$7</f>
        <v>0</v>
      </c>
      <c r="AT42" s="35">
        <f>$Q$28/'Fixed data'!$C$7</f>
        <v>0</v>
      </c>
      <c r="AU42" s="35">
        <f>$Q$28/'Fixed data'!$C$7</f>
        <v>0</v>
      </c>
      <c r="AV42" s="35">
        <f>$Q$28/'Fixed data'!$C$7</f>
        <v>0</v>
      </c>
      <c r="AW42" s="35">
        <f>$Q$28/'Fixed data'!$C$7</f>
        <v>0</v>
      </c>
      <c r="AX42" s="35">
        <f>$Q$28/'Fixed data'!$C$7</f>
        <v>0</v>
      </c>
      <c r="AY42" s="35">
        <f>$Q$28/'Fixed data'!$C$7</f>
        <v>0</v>
      </c>
      <c r="AZ42" s="35">
        <f>$Q$28/'Fixed data'!$C$7</f>
        <v>0</v>
      </c>
      <c r="BA42" s="35">
        <f>$Q$28/'Fixed data'!$C$7</f>
        <v>0</v>
      </c>
      <c r="BB42" s="35">
        <f>$Q$28/'Fixed data'!$C$7</f>
        <v>0</v>
      </c>
      <c r="BC42" s="35">
        <f>$Q$28/'Fixed data'!$C$7</f>
        <v>0</v>
      </c>
      <c r="BD42" s="35">
        <f>$Q$28/'Fixed data'!$C$7</f>
        <v>0</v>
      </c>
    </row>
    <row r="43" spans="1:57" ht="16.5" hidden="1" customHeight="1" outlineLevel="1" x14ac:dyDescent="0.35">
      <c r="A43" s="108"/>
      <c r="B43" s="9" t="s">
        <v>115</v>
      </c>
      <c r="C43" s="11" t="s">
        <v>137</v>
      </c>
      <c r="D43" s="9" t="s">
        <v>40</v>
      </c>
      <c r="F43" s="35"/>
      <c r="G43" s="35"/>
      <c r="H43" s="35"/>
      <c r="I43" s="35"/>
      <c r="J43" s="35"/>
      <c r="K43" s="35"/>
      <c r="L43" s="35"/>
      <c r="M43" s="35"/>
      <c r="N43" s="35"/>
      <c r="O43" s="35"/>
      <c r="P43" s="35"/>
      <c r="Q43" s="35"/>
      <c r="R43" s="35"/>
      <c r="S43" s="35">
        <f>$R$28/'Fixed data'!$C$7</f>
        <v>0</v>
      </c>
      <c r="T43" s="35">
        <f>$R$28/'Fixed data'!$C$7</f>
        <v>0</v>
      </c>
      <c r="U43" s="35">
        <f>$R$28/'Fixed data'!$C$7</f>
        <v>0</v>
      </c>
      <c r="V43" s="35">
        <f>$R$28/'Fixed data'!$C$7</f>
        <v>0</v>
      </c>
      <c r="W43" s="35">
        <f>$R$28/'Fixed data'!$C$7</f>
        <v>0</v>
      </c>
      <c r="X43" s="35">
        <f>$R$28/'Fixed data'!$C$7</f>
        <v>0</v>
      </c>
      <c r="Y43" s="35">
        <f>$R$28/'Fixed data'!$C$7</f>
        <v>0</v>
      </c>
      <c r="Z43" s="35">
        <f>$R$28/'Fixed data'!$C$7</f>
        <v>0</v>
      </c>
      <c r="AA43" s="35">
        <f>$R$28/'Fixed data'!$C$7</f>
        <v>0</v>
      </c>
      <c r="AB43" s="35">
        <f>$R$28/'Fixed data'!$C$7</f>
        <v>0</v>
      </c>
      <c r="AC43" s="35">
        <f>$R$28/'Fixed data'!$C$7</f>
        <v>0</v>
      </c>
      <c r="AD43" s="35">
        <f>$R$28/'Fixed data'!$C$7</f>
        <v>0</v>
      </c>
      <c r="AE43" s="35">
        <f>$R$28/'Fixed data'!$C$7</f>
        <v>0</v>
      </c>
      <c r="AF43" s="35">
        <f>$R$28/'Fixed data'!$C$7</f>
        <v>0</v>
      </c>
      <c r="AG43" s="35">
        <f>$R$28/'Fixed data'!$C$7</f>
        <v>0</v>
      </c>
      <c r="AH43" s="35">
        <f>$R$28/'Fixed data'!$C$7</f>
        <v>0</v>
      </c>
      <c r="AI43" s="35">
        <f>$R$28/'Fixed data'!$C$7</f>
        <v>0</v>
      </c>
      <c r="AJ43" s="35">
        <f>$R$28/'Fixed data'!$C$7</f>
        <v>0</v>
      </c>
      <c r="AK43" s="35">
        <f>$R$28/'Fixed data'!$C$7</f>
        <v>0</v>
      </c>
      <c r="AL43" s="35">
        <f>$R$28/'Fixed data'!$C$7</f>
        <v>0</v>
      </c>
      <c r="AM43" s="35">
        <f>$R$28/'Fixed data'!$C$7</f>
        <v>0</v>
      </c>
      <c r="AN43" s="35">
        <f>$R$28/'Fixed data'!$C$7</f>
        <v>0</v>
      </c>
      <c r="AO43" s="35">
        <f>$R$28/'Fixed data'!$C$7</f>
        <v>0</v>
      </c>
      <c r="AP43" s="35">
        <f>$R$28/'Fixed data'!$C$7</f>
        <v>0</v>
      </c>
      <c r="AQ43" s="35">
        <f>$R$28/'Fixed data'!$C$7</f>
        <v>0</v>
      </c>
      <c r="AR43" s="35">
        <f>$R$28/'Fixed data'!$C$7</f>
        <v>0</v>
      </c>
      <c r="AS43" s="35">
        <f>$R$28/'Fixed data'!$C$7</f>
        <v>0</v>
      </c>
      <c r="AT43" s="35">
        <f>$R$28/'Fixed data'!$C$7</f>
        <v>0</v>
      </c>
      <c r="AU43" s="35">
        <f>$R$28/'Fixed data'!$C$7</f>
        <v>0</v>
      </c>
      <c r="AV43" s="35">
        <f>$R$28/'Fixed data'!$C$7</f>
        <v>0</v>
      </c>
      <c r="AW43" s="35">
        <f>$R$28/'Fixed data'!$C$7</f>
        <v>0</v>
      </c>
      <c r="AX43" s="35">
        <f>$R$28/'Fixed data'!$C$7</f>
        <v>0</v>
      </c>
      <c r="AY43" s="35">
        <f>$R$28/'Fixed data'!$C$7</f>
        <v>0</v>
      </c>
      <c r="AZ43" s="35">
        <f>$R$28/'Fixed data'!$C$7</f>
        <v>0</v>
      </c>
      <c r="BA43" s="35">
        <f>$R$28/'Fixed data'!$C$7</f>
        <v>0</v>
      </c>
      <c r="BB43" s="35">
        <f>$R$28/'Fixed data'!$C$7</f>
        <v>0</v>
      </c>
      <c r="BC43" s="35">
        <f>$R$28/'Fixed data'!$C$7</f>
        <v>0</v>
      </c>
      <c r="BD43" s="35">
        <f>$R$28/'Fixed data'!$C$7</f>
        <v>0</v>
      </c>
    </row>
    <row r="44" spans="1:57" ht="16.5" hidden="1" customHeight="1" outlineLevel="1" x14ac:dyDescent="0.35">
      <c r="A44" s="108"/>
      <c r="B44" s="9" t="s">
        <v>116</v>
      </c>
      <c r="C44" s="11" t="s">
        <v>138</v>
      </c>
      <c r="D44" s="9" t="s">
        <v>40</v>
      </c>
      <c r="F44" s="35"/>
      <c r="G44" s="35"/>
      <c r="H44" s="35"/>
      <c r="I44" s="35"/>
      <c r="J44" s="35"/>
      <c r="K44" s="35"/>
      <c r="L44" s="35"/>
      <c r="M44" s="35"/>
      <c r="N44" s="35"/>
      <c r="O44" s="35"/>
      <c r="P44" s="35"/>
      <c r="Q44" s="35"/>
      <c r="R44" s="35"/>
      <c r="S44" s="35"/>
      <c r="T44" s="35">
        <f>$S$28/'Fixed data'!$C$7</f>
        <v>0</v>
      </c>
      <c r="U44" s="35">
        <f>$S$28/'Fixed data'!$C$7</f>
        <v>0</v>
      </c>
      <c r="V44" s="35">
        <f>$S$28/'Fixed data'!$C$7</f>
        <v>0</v>
      </c>
      <c r="W44" s="35">
        <f>$S$28/'Fixed data'!$C$7</f>
        <v>0</v>
      </c>
      <c r="X44" s="35">
        <f>$S$28/'Fixed data'!$C$7</f>
        <v>0</v>
      </c>
      <c r="Y44" s="35">
        <f>$S$28/'Fixed data'!$C$7</f>
        <v>0</v>
      </c>
      <c r="Z44" s="35">
        <f>$S$28/'Fixed data'!$C$7</f>
        <v>0</v>
      </c>
      <c r="AA44" s="35">
        <f>$S$28/'Fixed data'!$C$7</f>
        <v>0</v>
      </c>
      <c r="AB44" s="35">
        <f>$S$28/'Fixed data'!$C$7</f>
        <v>0</v>
      </c>
      <c r="AC44" s="35">
        <f>$S$28/'Fixed data'!$C$7</f>
        <v>0</v>
      </c>
      <c r="AD44" s="35">
        <f>$S$28/'Fixed data'!$C$7</f>
        <v>0</v>
      </c>
      <c r="AE44" s="35">
        <f>$S$28/'Fixed data'!$C$7</f>
        <v>0</v>
      </c>
      <c r="AF44" s="35">
        <f>$S$28/'Fixed data'!$C$7</f>
        <v>0</v>
      </c>
      <c r="AG44" s="35">
        <f>$S$28/'Fixed data'!$C$7</f>
        <v>0</v>
      </c>
      <c r="AH44" s="35">
        <f>$S$28/'Fixed data'!$C$7</f>
        <v>0</v>
      </c>
      <c r="AI44" s="35">
        <f>$S$28/'Fixed data'!$C$7</f>
        <v>0</v>
      </c>
      <c r="AJ44" s="35">
        <f>$S$28/'Fixed data'!$C$7</f>
        <v>0</v>
      </c>
      <c r="AK44" s="35">
        <f>$S$28/'Fixed data'!$C$7</f>
        <v>0</v>
      </c>
      <c r="AL44" s="35">
        <f>$S$28/'Fixed data'!$C$7</f>
        <v>0</v>
      </c>
      <c r="AM44" s="35">
        <f>$S$28/'Fixed data'!$C$7</f>
        <v>0</v>
      </c>
      <c r="AN44" s="35">
        <f>$S$28/'Fixed data'!$C$7</f>
        <v>0</v>
      </c>
      <c r="AO44" s="35">
        <f>$S$28/'Fixed data'!$C$7</f>
        <v>0</v>
      </c>
      <c r="AP44" s="35">
        <f>$S$28/'Fixed data'!$C$7</f>
        <v>0</v>
      </c>
      <c r="AQ44" s="35">
        <f>$S$28/'Fixed data'!$C$7</f>
        <v>0</v>
      </c>
      <c r="AR44" s="35">
        <f>$S$28/'Fixed data'!$C$7</f>
        <v>0</v>
      </c>
      <c r="AS44" s="35">
        <f>$S$28/'Fixed data'!$C$7</f>
        <v>0</v>
      </c>
      <c r="AT44" s="35">
        <f>$S$28/'Fixed data'!$C$7</f>
        <v>0</v>
      </c>
      <c r="AU44" s="35">
        <f>$S$28/'Fixed data'!$C$7</f>
        <v>0</v>
      </c>
      <c r="AV44" s="35">
        <f>$S$28/'Fixed data'!$C$7</f>
        <v>0</v>
      </c>
      <c r="AW44" s="35">
        <f>$S$28/'Fixed data'!$C$7</f>
        <v>0</v>
      </c>
      <c r="AX44" s="35">
        <f>$S$28/'Fixed data'!$C$7</f>
        <v>0</v>
      </c>
      <c r="AY44" s="35">
        <f>$S$28/'Fixed data'!$C$7</f>
        <v>0</v>
      </c>
      <c r="AZ44" s="35">
        <f>$S$28/'Fixed data'!$C$7</f>
        <v>0</v>
      </c>
      <c r="BA44" s="35">
        <f>$S$28/'Fixed data'!$C$7</f>
        <v>0</v>
      </c>
      <c r="BB44" s="35">
        <f>$S$28/'Fixed data'!$C$7</f>
        <v>0</v>
      </c>
      <c r="BC44" s="35">
        <f>$S$28/'Fixed data'!$C$7</f>
        <v>0</v>
      </c>
      <c r="BD44" s="35">
        <f>$S$28/'Fixed data'!$C$7</f>
        <v>0</v>
      </c>
    </row>
    <row r="45" spans="1:57" ht="16.5" hidden="1" customHeight="1" outlineLevel="1" x14ac:dyDescent="0.35">
      <c r="A45" s="108"/>
      <c r="B45" s="9" t="s">
        <v>117</v>
      </c>
      <c r="C45" s="11" t="s">
        <v>139</v>
      </c>
      <c r="D45" s="9" t="s">
        <v>40</v>
      </c>
      <c r="F45" s="35"/>
      <c r="G45" s="35"/>
      <c r="H45" s="35"/>
      <c r="I45" s="35"/>
      <c r="J45" s="35"/>
      <c r="K45" s="35"/>
      <c r="L45" s="35"/>
      <c r="M45" s="35"/>
      <c r="N45" s="35"/>
      <c r="O45" s="35"/>
      <c r="P45" s="35"/>
      <c r="Q45" s="35"/>
      <c r="R45" s="35"/>
      <c r="S45" s="35"/>
      <c r="T45" s="35"/>
      <c r="U45" s="35">
        <f>$T$28/'Fixed data'!$C$7</f>
        <v>0</v>
      </c>
      <c r="V45" s="35">
        <f>$T$28/'Fixed data'!$C$7</f>
        <v>0</v>
      </c>
      <c r="W45" s="35">
        <f>$T$28/'Fixed data'!$C$7</f>
        <v>0</v>
      </c>
      <c r="X45" s="35">
        <f>$T$28/'Fixed data'!$C$7</f>
        <v>0</v>
      </c>
      <c r="Y45" s="35">
        <f>$T$28/'Fixed data'!$C$7</f>
        <v>0</v>
      </c>
      <c r="Z45" s="35">
        <f>$T$28/'Fixed data'!$C$7</f>
        <v>0</v>
      </c>
      <c r="AA45" s="35">
        <f>$T$28/'Fixed data'!$C$7</f>
        <v>0</v>
      </c>
      <c r="AB45" s="35">
        <f>$T$28/'Fixed data'!$C$7</f>
        <v>0</v>
      </c>
      <c r="AC45" s="35">
        <f>$T$28/'Fixed data'!$C$7</f>
        <v>0</v>
      </c>
      <c r="AD45" s="35">
        <f>$T$28/'Fixed data'!$C$7</f>
        <v>0</v>
      </c>
      <c r="AE45" s="35">
        <f>$T$28/'Fixed data'!$C$7</f>
        <v>0</v>
      </c>
      <c r="AF45" s="35">
        <f>$T$28/'Fixed data'!$C$7</f>
        <v>0</v>
      </c>
      <c r="AG45" s="35">
        <f>$T$28/'Fixed data'!$C$7</f>
        <v>0</v>
      </c>
      <c r="AH45" s="35">
        <f>$T$28/'Fixed data'!$C$7</f>
        <v>0</v>
      </c>
      <c r="AI45" s="35">
        <f>$T$28/'Fixed data'!$C$7</f>
        <v>0</v>
      </c>
      <c r="AJ45" s="35">
        <f>$T$28/'Fixed data'!$C$7</f>
        <v>0</v>
      </c>
      <c r="AK45" s="35">
        <f>$T$28/'Fixed data'!$C$7</f>
        <v>0</v>
      </c>
      <c r="AL45" s="35">
        <f>$T$28/'Fixed data'!$C$7</f>
        <v>0</v>
      </c>
      <c r="AM45" s="35">
        <f>$T$28/'Fixed data'!$C$7</f>
        <v>0</v>
      </c>
      <c r="AN45" s="35">
        <f>$T$28/'Fixed data'!$C$7</f>
        <v>0</v>
      </c>
      <c r="AO45" s="35">
        <f>$T$28/'Fixed data'!$C$7</f>
        <v>0</v>
      </c>
      <c r="AP45" s="35">
        <f>$T$28/'Fixed data'!$C$7</f>
        <v>0</v>
      </c>
      <c r="AQ45" s="35">
        <f>$T$28/'Fixed data'!$C$7</f>
        <v>0</v>
      </c>
      <c r="AR45" s="35">
        <f>$T$28/'Fixed data'!$C$7</f>
        <v>0</v>
      </c>
      <c r="AS45" s="35">
        <f>$T$28/'Fixed data'!$C$7</f>
        <v>0</v>
      </c>
      <c r="AT45" s="35">
        <f>$T$28/'Fixed data'!$C$7</f>
        <v>0</v>
      </c>
      <c r="AU45" s="35">
        <f>$T$28/'Fixed data'!$C$7</f>
        <v>0</v>
      </c>
      <c r="AV45" s="35">
        <f>$T$28/'Fixed data'!$C$7</f>
        <v>0</v>
      </c>
      <c r="AW45" s="35">
        <f>$T$28/'Fixed data'!$C$7</f>
        <v>0</v>
      </c>
      <c r="AX45" s="35">
        <f>$T$28/'Fixed data'!$C$7</f>
        <v>0</v>
      </c>
      <c r="AY45" s="35">
        <f>$T$28/'Fixed data'!$C$7</f>
        <v>0</v>
      </c>
      <c r="AZ45" s="35">
        <f>$T$28/'Fixed data'!$C$7</f>
        <v>0</v>
      </c>
      <c r="BA45" s="35">
        <f>$T$28/'Fixed data'!$C$7</f>
        <v>0</v>
      </c>
      <c r="BB45" s="35">
        <f>$T$28/'Fixed data'!$C$7</f>
        <v>0</v>
      </c>
      <c r="BC45" s="35">
        <f>$T$28/'Fixed data'!$C$7</f>
        <v>0</v>
      </c>
      <c r="BD45" s="35">
        <f>$T$28/'Fixed data'!$C$7</f>
        <v>0</v>
      </c>
    </row>
    <row r="46" spans="1:57" ht="16.5" hidden="1" customHeight="1" outlineLevel="1" x14ac:dyDescent="0.35">
      <c r="A46" s="108"/>
      <c r="B46" s="9" t="s">
        <v>118</v>
      </c>
      <c r="C46" s="11" t="s">
        <v>140</v>
      </c>
      <c r="D46" s="9" t="s">
        <v>40</v>
      </c>
      <c r="F46" s="35"/>
      <c r="G46" s="35"/>
      <c r="H46" s="35"/>
      <c r="I46" s="35"/>
      <c r="J46" s="35"/>
      <c r="K46" s="35"/>
      <c r="L46" s="35"/>
      <c r="M46" s="35"/>
      <c r="N46" s="35"/>
      <c r="O46" s="35"/>
      <c r="P46" s="35"/>
      <c r="Q46" s="35"/>
      <c r="R46" s="35"/>
      <c r="S46" s="35"/>
      <c r="T46" s="35"/>
      <c r="U46" s="35"/>
      <c r="V46" s="35">
        <f>$U$28/'Fixed data'!$C$7</f>
        <v>0</v>
      </c>
      <c r="W46" s="35">
        <f>$U$28/'Fixed data'!$C$7</f>
        <v>0</v>
      </c>
      <c r="X46" s="35">
        <f>$U$28/'Fixed data'!$C$7</f>
        <v>0</v>
      </c>
      <c r="Y46" s="35">
        <f>$U$28/'Fixed data'!$C$7</f>
        <v>0</v>
      </c>
      <c r="Z46" s="35">
        <f>$U$28/'Fixed data'!$C$7</f>
        <v>0</v>
      </c>
      <c r="AA46" s="35">
        <f>$U$28/'Fixed data'!$C$7</f>
        <v>0</v>
      </c>
      <c r="AB46" s="35">
        <f>$U$28/'Fixed data'!$C$7</f>
        <v>0</v>
      </c>
      <c r="AC46" s="35">
        <f>$U$28/'Fixed data'!$C$7</f>
        <v>0</v>
      </c>
      <c r="AD46" s="35">
        <f>$U$28/'Fixed data'!$C$7</f>
        <v>0</v>
      </c>
      <c r="AE46" s="35">
        <f>$U$28/'Fixed data'!$C$7</f>
        <v>0</v>
      </c>
      <c r="AF46" s="35">
        <f>$U$28/'Fixed data'!$C$7</f>
        <v>0</v>
      </c>
      <c r="AG46" s="35">
        <f>$U$28/'Fixed data'!$C$7</f>
        <v>0</v>
      </c>
      <c r="AH46" s="35">
        <f>$U$28/'Fixed data'!$C$7</f>
        <v>0</v>
      </c>
      <c r="AI46" s="35">
        <f>$U$28/'Fixed data'!$C$7</f>
        <v>0</v>
      </c>
      <c r="AJ46" s="35">
        <f>$U$28/'Fixed data'!$C$7</f>
        <v>0</v>
      </c>
      <c r="AK46" s="35">
        <f>$U$28/'Fixed data'!$C$7</f>
        <v>0</v>
      </c>
      <c r="AL46" s="35">
        <f>$U$28/'Fixed data'!$C$7</f>
        <v>0</v>
      </c>
      <c r="AM46" s="35">
        <f>$U$28/'Fixed data'!$C$7</f>
        <v>0</v>
      </c>
      <c r="AN46" s="35">
        <f>$U$28/'Fixed data'!$C$7</f>
        <v>0</v>
      </c>
      <c r="AO46" s="35">
        <f>$U$28/'Fixed data'!$C$7</f>
        <v>0</v>
      </c>
      <c r="AP46" s="35">
        <f>$U$28/'Fixed data'!$C$7</f>
        <v>0</v>
      </c>
      <c r="AQ46" s="35">
        <f>$U$28/'Fixed data'!$C$7</f>
        <v>0</v>
      </c>
      <c r="AR46" s="35">
        <f>$U$28/'Fixed data'!$C$7</f>
        <v>0</v>
      </c>
      <c r="AS46" s="35">
        <f>$U$28/'Fixed data'!$C$7</f>
        <v>0</v>
      </c>
      <c r="AT46" s="35">
        <f>$U$28/'Fixed data'!$C$7</f>
        <v>0</v>
      </c>
      <c r="AU46" s="35">
        <f>$U$28/'Fixed data'!$C$7</f>
        <v>0</v>
      </c>
      <c r="AV46" s="35">
        <f>$U$28/'Fixed data'!$C$7</f>
        <v>0</v>
      </c>
      <c r="AW46" s="35">
        <f>$U$28/'Fixed data'!$C$7</f>
        <v>0</v>
      </c>
      <c r="AX46" s="35">
        <f>$U$28/'Fixed data'!$C$7</f>
        <v>0</v>
      </c>
      <c r="AY46" s="35">
        <f>$U$28/'Fixed data'!$C$7</f>
        <v>0</v>
      </c>
      <c r="AZ46" s="35">
        <f>$U$28/'Fixed data'!$C$7</f>
        <v>0</v>
      </c>
      <c r="BA46" s="35">
        <f>$U$28/'Fixed data'!$C$7</f>
        <v>0</v>
      </c>
      <c r="BB46" s="35">
        <f>$U$28/'Fixed data'!$C$7</f>
        <v>0</v>
      </c>
      <c r="BC46" s="35">
        <f>$U$28/'Fixed data'!$C$7</f>
        <v>0</v>
      </c>
      <c r="BD46" s="35">
        <f>$U$28/'Fixed data'!$C$7</f>
        <v>0</v>
      </c>
    </row>
    <row r="47" spans="1:57" ht="16.5" hidden="1" customHeight="1" outlineLevel="1" x14ac:dyDescent="0.35">
      <c r="A47" s="108"/>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0</v>
      </c>
      <c r="X47" s="35">
        <f>$V$28/'Fixed data'!$C$7</f>
        <v>0</v>
      </c>
      <c r="Y47" s="35">
        <f>$V$28/'Fixed data'!$C$7</f>
        <v>0</v>
      </c>
      <c r="Z47" s="35">
        <f>$V$28/'Fixed data'!$C$7</f>
        <v>0</v>
      </c>
      <c r="AA47" s="35">
        <f>$V$28/'Fixed data'!$C$7</f>
        <v>0</v>
      </c>
      <c r="AB47" s="35">
        <f>$V$28/'Fixed data'!$C$7</f>
        <v>0</v>
      </c>
      <c r="AC47" s="35">
        <f>$V$28/'Fixed data'!$C$7</f>
        <v>0</v>
      </c>
      <c r="AD47" s="35">
        <f>$V$28/'Fixed data'!$C$7</f>
        <v>0</v>
      </c>
      <c r="AE47" s="35">
        <f>$V$28/'Fixed data'!$C$7</f>
        <v>0</v>
      </c>
      <c r="AF47" s="35">
        <f>$V$28/'Fixed data'!$C$7</f>
        <v>0</v>
      </c>
      <c r="AG47" s="35">
        <f>$V$28/'Fixed data'!$C$7</f>
        <v>0</v>
      </c>
      <c r="AH47" s="35">
        <f>$V$28/'Fixed data'!$C$7</f>
        <v>0</v>
      </c>
      <c r="AI47" s="35">
        <f>$V$28/'Fixed data'!$C$7</f>
        <v>0</v>
      </c>
      <c r="AJ47" s="35">
        <f>$V$28/'Fixed data'!$C$7</f>
        <v>0</v>
      </c>
      <c r="AK47" s="35">
        <f>$V$28/'Fixed data'!$C$7</f>
        <v>0</v>
      </c>
      <c r="AL47" s="35">
        <f>$V$28/'Fixed data'!$C$7</f>
        <v>0</v>
      </c>
      <c r="AM47" s="35">
        <f>$V$28/'Fixed data'!$C$7</f>
        <v>0</v>
      </c>
      <c r="AN47" s="35">
        <f>$V$28/'Fixed data'!$C$7</f>
        <v>0</v>
      </c>
      <c r="AO47" s="35">
        <f>$V$28/'Fixed data'!$C$7</f>
        <v>0</v>
      </c>
      <c r="AP47" s="35">
        <f>$V$28/'Fixed data'!$C$7</f>
        <v>0</v>
      </c>
      <c r="AQ47" s="35">
        <f>$V$28/'Fixed data'!$C$7</f>
        <v>0</v>
      </c>
      <c r="AR47" s="35">
        <f>$V$28/'Fixed data'!$C$7</f>
        <v>0</v>
      </c>
      <c r="AS47" s="35">
        <f>$V$28/'Fixed data'!$C$7</f>
        <v>0</v>
      </c>
      <c r="AT47" s="35">
        <f>$V$28/'Fixed data'!$C$7</f>
        <v>0</v>
      </c>
      <c r="AU47" s="35">
        <f>$V$28/'Fixed data'!$C$7</f>
        <v>0</v>
      </c>
      <c r="AV47" s="35">
        <f>$V$28/'Fixed data'!$C$7</f>
        <v>0</v>
      </c>
      <c r="AW47" s="35">
        <f>$V$28/'Fixed data'!$C$7</f>
        <v>0</v>
      </c>
      <c r="AX47" s="35">
        <f>$V$28/'Fixed data'!$C$7</f>
        <v>0</v>
      </c>
      <c r="AY47" s="35">
        <f>$V$28/'Fixed data'!$C$7</f>
        <v>0</v>
      </c>
      <c r="AZ47" s="35">
        <f>$V$28/'Fixed data'!$C$7</f>
        <v>0</v>
      </c>
      <c r="BA47" s="35">
        <f>$V$28/'Fixed data'!$C$7</f>
        <v>0</v>
      </c>
      <c r="BB47" s="35">
        <f>$V$28/'Fixed data'!$C$7</f>
        <v>0</v>
      </c>
      <c r="BC47" s="35">
        <f>$V$28/'Fixed data'!$C$7</f>
        <v>0</v>
      </c>
      <c r="BD47" s="35">
        <f>$V$28/'Fixed data'!$C$7</f>
        <v>0</v>
      </c>
    </row>
    <row r="48" spans="1:57" ht="16.5" hidden="1" customHeight="1" outlineLevel="1" x14ac:dyDescent="0.35">
      <c r="A48" s="108"/>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0</v>
      </c>
      <c r="Y48" s="35">
        <f>$W$28/'Fixed data'!$C$7</f>
        <v>0</v>
      </c>
      <c r="Z48" s="35">
        <f>$W$28/'Fixed data'!$C$7</f>
        <v>0</v>
      </c>
      <c r="AA48" s="35">
        <f>$W$28/'Fixed data'!$C$7</f>
        <v>0</v>
      </c>
      <c r="AB48" s="35">
        <f>$W$28/'Fixed data'!$C$7</f>
        <v>0</v>
      </c>
      <c r="AC48" s="35">
        <f>$W$28/'Fixed data'!$C$7</f>
        <v>0</v>
      </c>
      <c r="AD48" s="35">
        <f>$W$28/'Fixed data'!$C$7</f>
        <v>0</v>
      </c>
      <c r="AE48" s="35">
        <f>$W$28/'Fixed data'!$C$7</f>
        <v>0</v>
      </c>
      <c r="AF48" s="35">
        <f>$W$28/'Fixed data'!$C$7</f>
        <v>0</v>
      </c>
      <c r="AG48" s="35">
        <f>$W$28/'Fixed data'!$C$7</f>
        <v>0</v>
      </c>
      <c r="AH48" s="35">
        <f>$W$28/'Fixed data'!$C$7</f>
        <v>0</v>
      </c>
      <c r="AI48" s="35">
        <f>$W$28/'Fixed data'!$C$7</f>
        <v>0</v>
      </c>
      <c r="AJ48" s="35">
        <f>$W$28/'Fixed data'!$C$7</f>
        <v>0</v>
      </c>
      <c r="AK48" s="35">
        <f>$W$28/'Fixed data'!$C$7</f>
        <v>0</v>
      </c>
      <c r="AL48" s="35">
        <f>$W$28/'Fixed data'!$C$7</f>
        <v>0</v>
      </c>
      <c r="AM48" s="35">
        <f>$W$28/'Fixed data'!$C$7</f>
        <v>0</v>
      </c>
      <c r="AN48" s="35">
        <f>$W$28/'Fixed data'!$C$7</f>
        <v>0</v>
      </c>
      <c r="AO48" s="35">
        <f>$W$28/'Fixed data'!$C$7</f>
        <v>0</v>
      </c>
      <c r="AP48" s="35">
        <f>$W$28/'Fixed data'!$C$7</f>
        <v>0</v>
      </c>
      <c r="AQ48" s="35">
        <f>$W$28/'Fixed data'!$C$7</f>
        <v>0</v>
      </c>
      <c r="AR48" s="35">
        <f>$W$28/'Fixed data'!$C$7</f>
        <v>0</v>
      </c>
      <c r="AS48" s="35">
        <f>$W$28/'Fixed data'!$C$7</f>
        <v>0</v>
      </c>
      <c r="AT48" s="35">
        <f>$W$28/'Fixed data'!$C$7</f>
        <v>0</v>
      </c>
      <c r="AU48" s="35">
        <f>$W$28/'Fixed data'!$C$7</f>
        <v>0</v>
      </c>
      <c r="AV48" s="35">
        <f>$W$28/'Fixed data'!$C$7</f>
        <v>0</v>
      </c>
      <c r="AW48" s="35">
        <f>$W$28/'Fixed data'!$C$7</f>
        <v>0</v>
      </c>
      <c r="AX48" s="35">
        <f>$W$28/'Fixed data'!$C$7</f>
        <v>0</v>
      </c>
      <c r="AY48" s="35">
        <f>$W$28/'Fixed data'!$C$7</f>
        <v>0</v>
      </c>
      <c r="AZ48" s="35">
        <f>$W$28/'Fixed data'!$C$7</f>
        <v>0</v>
      </c>
      <c r="BA48" s="35">
        <f>$W$28/'Fixed data'!$C$7</f>
        <v>0</v>
      </c>
      <c r="BB48" s="35">
        <f>$W$28/'Fixed data'!$C$7</f>
        <v>0</v>
      </c>
      <c r="BC48" s="35">
        <f>$W$28/'Fixed data'!$C$7</f>
        <v>0</v>
      </c>
      <c r="BD48" s="35">
        <f>$W$28/'Fixed data'!$C$7</f>
        <v>0</v>
      </c>
    </row>
    <row r="49" spans="1:56" ht="16.5" hidden="1" customHeight="1" outlineLevel="1" x14ac:dyDescent="0.35">
      <c r="A49" s="108"/>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0</v>
      </c>
      <c r="Z49" s="35">
        <f>$X$28/'Fixed data'!$C$7</f>
        <v>0</v>
      </c>
      <c r="AA49" s="35">
        <f>$X$28/'Fixed data'!$C$7</f>
        <v>0</v>
      </c>
      <c r="AB49" s="35">
        <f>$X$28/'Fixed data'!$C$7</f>
        <v>0</v>
      </c>
      <c r="AC49" s="35">
        <f>$X$28/'Fixed data'!$C$7</f>
        <v>0</v>
      </c>
      <c r="AD49" s="35">
        <f>$X$28/'Fixed data'!$C$7</f>
        <v>0</v>
      </c>
      <c r="AE49" s="35">
        <f>$X$28/'Fixed data'!$C$7</f>
        <v>0</v>
      </c>
      <c r="AF49" s="35">
        <f>$X$28/'Fixed data'!$C$7</f>
        <v>0</v>
      </c>
      <c r="AG49" s="35">
        <f>$X$28/'Fixed data'!$C$7</f>
        <v>0</v>
      </c>
      <c r="AH49" s="35">
        <f>$X$28/'Fixed data'!$C$7</f>
        <v>0</v>
      </c>
      <c r="AI49" s="35">
        <f>$X$28/'Fixed data'!$C$7</f>
        <v>0</v>
      </c>
      <c r="AJ49" s="35">
        <f>$X$28/'Fixed data'!$C$7</f>
        <v>0</v>
      </c>
      <c r="AK49" s="35">
        <f>$X$28/'Fixed data'!$C$7</f>
        <v>0</v>
      </c>
      <c r="AL49" s="35">
        <f>$X$28/'Fixed data'!$C$7</f>
        <v>0</v>
      </c>
      <c r="AM49" s="35">
        <f>$X$28/'Fixed data'!$C$7</f>
        <v>0</v>
      </c>
      <c r="AN49" s="35">
        <f>$X$28/'Fixed data'!$C$7</f>
        <v>0</v>
      </c>
      <c r="AO49" s="35">
        <f>$X$28/'Fixed data'!$C$7</f>
        <v>0</v>
      </c>
      <c r="AP49" s="35">
        <f>$X$28/'Fixed data'!$C$7</f>
        <v>0</v>
      </c>
      <c r="AQ49" s="35">
        <f>$X$28/'Fixed data'!$C$7</f>
        <v>0</v>
      </c>
      <c r="AR49" s="35">
        <f>$X$28/'Fixed data'!$C$7</f>
        <v>0</v>
      </c>
      <c r="AS49" s="35">
        <f>$X$28/'Fixed data'!$C$7</f>
        <v>0</v>
      </c>
      <c r="AT49" s="35">
        <f>$X$28/'Fixed data'!$C$7</f>
        <v>0</v>
      </c>
      <c r="AU49" s="35">
        <f>$X$28/'Fixed data'!$C$7</f>
        <v>0</v>
      </c>
      <c r="AV49" s="35">
        <f>$X$28/'Fixed data'!$C$7</f>
        <v>0</v>
      </c>
      <c r="AW49" s="35">
        <f>$X$28/'Fixed data'!$C$7</f>
        <v>0</v>
      </c>
      <c r="AX49" s="35">
        <f>$X$28/'Fixed data'!$C$7</f>
        <v>0</v>
      </c>
      <c r="AY49" s="35">
        <f>$X$28/'Fixed data'!$C$7</f>
        <v>0</v>
      </c>
      <c r="AZ49" s="35">
        <f>$X$28/'Fixed data'!$C$7</f>
        <v>0</v>
      </c>
      <c r="BA49" s="35">
        <f>$X$28/'Fixed data'!$C$7</f>
        <v>0</v>
      </c>
      <c r="BB49" s="35">
        <f>$X$28/'Fixed data'!$C$7</f>
        <v>0</v>
      </c>
      <c r="BC49" s="35">
        <f>$X$28/'Fixed data'!$C$7</f>
        <v>0</v>
      </c>
      <c r="BD49" s="35">
        <f>$X$28/'Fixed data'!$C$7</f>
        <v>0</v>
      </c>
    </row>
    <row r="50" spans="1:56" ht="16.5" hidden="1" customHeight="1" outlineLevel="1" x14ac:dyDescent="0.35">
      <c r="A50" s="108"/>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0</v>
      </c>
      <c r="AA50" s="35">
        <f>$Y$28/'Fixed data'!$C$7</f>
        <v>0</v>
      </c>
      <c r="AB50" s="35">
        <f>$Y$28/'Fixed data'!$C$7</f>
        <v>0</v>
      </c>
      <c r="AC50" s="35">
        <f>$Y$28/'Fixed data'!$C$7</f>
        <v>0</v>
      </c>
      <c r="AD50" s="35">
        <f>$Y$28/'Fixed data'!$C$7</f>
        <v>0</v>
      </c>
      <c r="AE50" s="35">
        <f>$Y$28/'Fixed data'!$C$7</f>
        <v>0</v>
      </c>
      <c r="AF50" s="35">
        <f>$Y$28/'Fixed data'!$C$7</f>
        <v>0</v>
      </c>
      <c r="AG50" s="35">
        <f>$Y$28/'Fixed data'!$C$7</f>
        <v>0</v>
      </c>
      <c r="AH50" s="35">
        <f>$Y$28/'Fixed data'!$C$7</f>
        <v>0</v>
      </c>
      <c r="AI50" s="35">
        <f>$Y$28/'Fixed data'!$C$7</f>
        <v>0</v>
      </c>
      <c r="AJ50" s="35">
        <f>$Y$28/'Fixed data'!$C$7</f>
        <v>0</v>
      </c>
      <c r="AK50" s="35">
        <f>$Y$28/'Fixed data'!$C$7</f>
        <v>0</v>
      </c>
      <c r="AL50" s="35">
        <f>$Y$28/'Fixed data'!$C$7</f>
        <v>0</v>
      </c>
      <c r="AM50" s="35">
        <f>$Y$28/'Fixed data'!$C$7</f>
        <v>0</v>
      </c>
      <c r="AN50" s="35">
        <f>$Y$28/'Fixed data'!$C$7</f>
        <v>0</v>
      </c>
      <c r="AO50" s="35">
        <f>$Y$28/'Fixed data'!$C$7</f>
        <v>0</v>
      </c>
      <c r="AP50" s="35">
        <f>$Y$28/'Fixed data'!$C$7</f>
        <v>0</v>
      </c>
      <c r="AQ50" s="35">
        <f>$Y$28/'Fixed data'!$C$7</f>
        <v>0</v>
      </c>
      <c r="AR50" s="35">
        <f>$Y$28/'Fixed data'!$C$7</f>
        <v>0</v>
      </c>
      <c r="AS50" s="35">
        <f>$Y$28/'Fixed data'!$C$7</f>
        <v>0</v>
      </c>
      <c r="AT50" s="35">
        <f>$Y$28/'Fixed data'!$C$7</f>
        <v>0</v>
      </c>
      <c r="AU50" s="35">
        <f>$Y$28/'Fixed data'!$C$7</f>
        <v>0</v>
      </c>
      <c r="AV50" s="35">
        <f>$Y$28/'Fixed data'!$C$7</f>
        <v>0</v>
      </c>
      <c r="AW50" s="35">
        <f>$Y$28/'Fixed data'!$C$7</f>
        <v>0</v>
      </c>
      <c r="AX50" s="35">
        <f>$Y$28/'Fixed data'!$C$7</f>
        <v>0</v>
      </c>
      <c r="AY50" s="35">
        <f>$Y$28/'Fixed data'!$C$7</f>
        <v>0</v>
      </c>
      <c r="AZ50" s="35">
        <f>$Y$28/'Fixed data'!$C$7</f>
        <v>0</v>
      </c>
      <c r="BA50" s="35">
        <f>$Y$28/'Fixed data'!$C$7</f>
        <v>0</v>
      </c>
      <c r="BB50" s="35">
        <f>$Y$28/'Fixed data'!$C$7</f>
        <v>0</v>
      </c>
      <c r="BC50" s="35">
        <f>$Y$28/'Fixed data'!$C$7</f>
        <v>0</v>
      </c>
      <c r="BD50" s="35">
        <f>$Y$28/'Fixed data'!$C$7</f>
        <v>0</v>
      </c>
    </row>
    <row r="51" spans="1:56" ht="16.5" hidden="1" customHeight="1" outlineLevel="1" x14ac:dyDescent="0.35">
      <c r="A51" s="108"/>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0</v>
      </c>
      <c r="AB51" s="35">
        <f>$Z$28/'Fixed data'!$C$7</f>
        <v>0</v>
      </c>
      <c r="AC51" s="35">
        <f>$Z$28/'Fixed data'!$C$7</f>
        <v>0</v>
      </c>
      <c r="AD51" s="35">
        <f>$Z$28/'Fixed data'!$C$7</f>
        <v>0</v>
      </c>
      <c r="AE51" s="35">
        <f>$Z$28/'Fixed data'!$C$7</f>
        <v>0</v>
      </c>
      <c r="AF51" s="35">
        <f>$Z$28/'Fixed data'!$C$7</f>
        <v>0</v>
      </c>
      <c r="AG51" s="35">
        <f>$Z$28/'Fixed data'!$C$7</f>
        <v>0</v>
      </c>
      <c r="AH51" s="35">
        <f>$Z$28/'Fixed data'!$C$7</f>
        <v>0</v>
      </c>
      <c r="AI51" s="35">
        <f>$Z$28/'Fixed data'!$C$7</f>
        <v>0</v>
      </c>
      <c r="AJ51" s="35">
        <f>$Z$28/'Fixed data'!$C$7</f>
        <v>0</v>
      </c>
      <c r="AK51" s="35">
        <f>$Z$28/'Fixed data'!$C$7</f>
        <v>0</v>
      </c>
      <c r="AL51" s="35">
        <f>$Z$28/'Fixed data'!$C$7</f>
        <v>0</v>
      </c>
      <c r="AM51" s="35">
        <f>$Z$28/'Fixed data'!$C$7</f>
        <v>0</v>
      </c>
      <c r="AN51" s="35">
        <f>$Z$28/'Fixed data'!$C$7</f>
        <v>0</v>
      </c>
      <c r="AO51" s="35">
        <f>$Z$28/'Fixed data'!$C$7</f>
        <v>0</v>
      </c>
      <c r="AP51" s="35">
        <f>$Z$28/'Fixed data'!$C$7</f>
        <v>0</v>
      </c>
      <c r="AQ51" s="35">
        <f>$Z$28/'Fixed data'!$C$7</f>
        <v>0</v>
      </c>
      <c r="AR51" s="35">
        <f>$Z$28/'Fixed data'!$C$7</f>
        <v>0</v>
      </c>
      <c r="AS51" s="35">
        <f>$Z$28/'Fixed data'!$C$7</f>
        <v>0</v>
      </c>
      <c r="AT51" s="35">
        <f>$Z$28/'Fixed data'!$C$7</f>
        <v>0</v>
      </c>
      <c r="AU51" s="35">
        <f>$Z$28/'Fixed data'!$C$7</f>
        <v>0</v>
      </c>
      <c r="AV51" s="35">
        <f>$Z$28/'Fixed data'!$C$7</f>
        <v>0</v>
      </c>
      <c r="AW51" s="35">
        <f>$Z$28/'Fixed data'!$C$7</f>
        <v>0</v>
      </c>
      <c r="AX51" s="35">
        <f>$Z$28/'Fixed data'!$C$7</f>
        <v>0</v>
      </c>
      <c r="AY51" s="35">
        <f>$Z$28/'Fixed data'!$C$7</f>
        <v>0</v>
      </c>
      <c r="AZ51" s="35">
        <f>$Z$28/'Fixed data'!$C$7</f>
        <v>0</v>
      </c>
      <c r="BA51" s="35">
        <f>$Z$28/'Fixed data'!$C$7</f>
        <v>0</v>
      </c>
      <c r="BB51" s="35">
        <f>$Z$28/'Fixed data'!$C$7</f>
        <v>0</v>
      </c>
      <c r="BC51" s="35">
        <f>$Z$28/'Fixed data'!$C$7</f>
        <v>0</v>
      </c>
      <c r="BD51" s="35">
        <f>$Z$28/'Fixed data'!$C$7</f>
        <v>0</v>
      </c>
    </row>
    <row r="52" spans="1:56" ht="16.5" hidden="1" customHeight="1" outlineLevel="1" x14ac:dyDescent="0.35">
      <c r="A52" s="108"/>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0</v>
      </c>
      <c r="AC52" s="35">
        <f>$AA$28/'Fixed data'!$C$7</f>
        <v>0</v>
      </c>
      <c r="AD52" s="35">
        <f>$AA$28/'Fixed data'!$C$7</f>
        <v>0</v>
      </c>
      <c r="AE52" s="35">
        <f>$AA$28/'Fixed data'!$C$7</f>
        <v>0</v>
      </c>
      <c r="AF52" s="35">
        <f>$AA$28/'Fixed data'!$C$7</f>
        <v>0</v>
      </c>
      <c r="AG52" s="35">
        <f>$AA$28/'Fixed data'!$C$7</f>
        <v>0</v>
      </c>
      <c r="AH52" s="35">
        <f>$AA$28/'Fixed data'!$C$7</f>
        <v>0</v>
      </c>
      <c r="AI52" s="35">
        <f>$AA$28/'Fixed data'!$C$7</f>
        <v>0</v>
      </c>
      <c r="AJ52" s="35">
        <f>$AA$28/'Fixed data'!$C$7</f>
        <v>0</v>
      </c>
      <c r="AK52" s="35">
        <f>$AA$28/'Fixed data'!$C$7</f>
        <v>0</v>
      </c>
      <c r="AL52" s="35">
        <f>$AA$28/'Fixed data'!$C$7</f>
        <v>0</v>
      </c>
      <c r="AM52" s="35">
        <f>$AA$28/'Fixed data'!$C$7</f>
        <v>0</v>
      </c>
      <c r="AN52" s="35">
        <f>$AA$28/'Fixed data'!$C$7</f>
        <v>0</v>
      </c>
      <c r="AO52" s="35">
        <f>$AA$28/'Fixed data'!$C$7</f>
        <v>0</v>
      </c>
      <c r="AP52" s="35">
        <f>$AA$28/'Fixed data'!$C$7</f>
        <v>0</v>
      </c>
      <c r="AQ52" s="35">
        <f>$AA$28/'Fixed data'!$C$7</f>
        <v>0</v>
      </c>
      <c r="AR52" s="35">
        <f>$AA$28/'Fixed data'!$C$7</f>
        <v>0</v>
      </c>
      <c r="AS52" s="35">
        <f>$AA$28/'Fixed data'!$C$7</f>
        <v>0</v>
      </c>
      <c r="AT52" s="35">
        <f>$AA$28/'Fixed data'!$C$7</f>
        <v>0</v>
      </c>
      <c r="AU52" s="35">
        <f>$AA$28/'Fixed data'!$C$7</f>
        <v>0</v>
      </c>
      <c r="AV52" s="35">
        <f>$AA$28/'Fixed data'!$C$7</f>
        <v>0</v>
      </c>
      <c r="AW52" s="35">
        <f>$AA$28/'Fixed data'!$C$7</f>
        <v>0</v>
      </c>
      <c r="AX52" s="35">
        <f>$AA$28/'Fixed data'!$C$7</f>
        <v>0</v>
      </c>
      <c r="AY52" s="35">
        <f>$AA$28/'Fixed data'!$C$7</f>
        <v>0</v>
      </c>
      <c r="AZ52" s="35">
        <f>$AA$28/'Fixed data'!$C$7</f>
        <v>0</v>
      </c>
      <c r="BA52" s="35">
        <f>$AA$28/'Fixed data'!$C$7</f>
        <v>0</v>
      </c>
      <c r="BB52" s="35">
        <f>$AA$28/'Fixed data'!$C$7</f>
        <v>0</v>
      </c>
      <c r="BC52" s="35">
        <f>$AA$28/'Fixed data'!$C$7</f>
        <v>0</v>
      </c>
      <c r="BD52" s="35">
        <f>$AA$28/'Fixed data'!$C$7</f>
        <v>0</v>
      </c>
    </row>
    <row r="53" spans="1:56" ht="16.5" hidden="1" customHeight="1" outlineLevel="1" x14ac:dyDescent="0.35">
      <c r="A53" s="108"/>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0</v>
      </c>
      <c r="AD53" s="35">
        <f>$AB$28/'Fixed data'!$C$7</f>
        <v>0</v>
      </c>
      <c r="AE53" s="35">
        <f>$AB$28/'Fixed data'!$C$7</f>
        <v>0</v>
      </c>
      <c r="AF53" s="35">
        <f>$AB$28/'Fixed data'!$C$7</f>
        <v>0</v>
      </c>
      <c r="AG53" s="35">
        <f>$AB$28/'Fixed data'!$C$7</f>
        <v>0</v>
      </c>
      <c r="AH53" s="35">
        <f>$AB$28/'Fixed data'!$C$7</f>
        <v>0</v>
      </c>
      <c r="AI53" s="35">
        <f>$AB$28/'Fixed data'!$C$7</f>
        <v>0</v>
      </c>
      <c r="AJ53" s="35">
        <f>$AB$28/'Fixed data'!$C$7</f>
        <v>0</v>
      </c>
      <c r="AK53" s="35">
        <f>$AB$28/'Fixed data'!$C$7</f>
        <v>0</v>
      </c>
      <c r="AL53" s="35">
        <f>$AB$28/'Fixed data'!$C$7</f>
        <v>0</v>
      </c>
      <c r="AM53" s="35">
        <f>$AB$28/'Fixed data'!$C$7</f>
        <v>0</v>
      </c>
      <c r="AN53" s="35">
        <f>$AB$28/'Fixed data'!$C$7</f>
        <v>0</v>
      </c>
      <c r="AO53" s="35">
        <f>$AB$28/'Fixed data'!$C$7</f>
        <v>0</v>
      </c>
      <c r="AP53" s="35">
        <f>$AB$28/'Fixed data'!$C$7</f>
        <v>0</v>
      </c>
      <c r="AQ53" s="35">
        <f>$AB$28/'Fixed data'!$C$7</f>
        <v>0</v>
      </c>
      <c r="AR53" s="35">
        <f>$AB$28/'Fixed data'!$C$7</f>
        <v>0</v>
      </c>
      <c r="AS53" s="35">
        <f>$AB$28/'Fixed data'!$C$7</f>
        <v>0</v>
      </c>
      <c r="AT53" s="35">
        <f>$AB$28/'Fixed data'!$C$7</f>
        <v>0</v>
      </c>
      <c r="AU53" s="35">
        <f>$AB$28/'Fixed data'!$C$7</f>
        <v>0</v>
      </c>
      <c r="AV53" s="35">
        <f>$AB$28/'Fixed data'!$C$7</f>
        <v>0</v>
      </c>
      <c r="AW53" s="35">
        <f>$AB$28/'Fixed data'!$C$7</f>
        <v>0</v>
      </c>
      <c r="AX53" s="35">
        <f>$AB$28/'Fixed data'!$C$7</f>
        <v>0</v>
      </c>
      <c r="AY53" s="35">
        <f>$AB$28/'Fixed data'!$C$7</f>
        <v>0</v>
      </c>
      <c r="AZ53" s="35">
        <f>$AB$28/'Fixed data'!$C$7</f>
        <v>0</v>
      </c>
      <c r="BA53" s="35">
        <f>$AB$28/'Fixed data'!$C$7</f>
        <v>0</v>
      </c>
      <c r="BB53" s="35">
        <f>$AB$28/'Fixed data'!$C$7</f>
        <v>0</v>
      </c>
      <c r="BC53" s="35">
        <f>$AB$28/'Fixed data'!$C$7</f>
        <v>0</v>
      </c>
      <c r="BD53" s="35">
        <f>$AB$28/'Fixed data'!$C$7</f>
        <v>0</v>
      </c>
    </row>
    <row r="54" spans="1:56" ht="16.5" hidden="1" customHeight="1" outlineLevel="1" x14ac:dyDescent="0.35">
      <c r="A54" s="108"/>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0</v>
      </c>
      <c r="AE54" s="35">
        <f>$AC$28/'Fixed data'!$C$7</f>
        <v>0</v>
      </c>
      <c r="AF54" s="35">
        <f>$AC$28/'Fixed data'!$C$7</f>
        <v>0</v>
      </c>
      <c r="AG54" s="35">
        <f>$AC$28/'Fixed data'!$C$7</f>
        <v>0</v>
      </c>
      <c r="AH54" s="35">
        <f>$AC$28/'Fixed data'!$C$7</f>
        <v>0</v>
      </c>
      <c r="AI54" s="35">
        <f>$AC$28/'Fixed data'!$C$7</f>
        <v>0</v>
      </c>
      <c r="AJ54" s="35">
        <f>$AC$28/'Fixed data'!$C$7</f>
        <v>0</v>
      </c>
      <c r="AK54" s="35">
        <f>$AC$28/'Fixed data'!$C$7</f>
        <v>0</v>
      </c>
      <c r="AL54" s="35">
        <f>$AC$28/'Fixed data'!$C$7</f>
        <v>0</v>
      </c>
      <c r="AM54" s="35">
        <f>$AC$28/'Fixed data'!$C$7</f>
        <v>0</v>
      </c>
      <c r="AN54" s="35">
        <f>$AC$28/'Fixed data'!$C$7</f>
        <v>0</v>
      </c>
      <c r="AO54" s="35">
        <f>$AC$28/'Fixed data'!$C$7</f>
        <v>0</v>
      </c>
      <c r="AP54" s="35">
        <f>$AC$28/'Fixed data'!$C$7</f>
        <v>0</v>
      </c>
      <c r="AQ54" s="35">
        <f>$AC$28/'Fixed data'!$C$7</f>
        <v>0</v>
      </c>
      <c r="AR54" s="35">
        <f>$AC$28/'Fixed data'!$C$7</f>
        <v>0</v>
      </c>
      <c r="AS54" s="35">
        <f>$AC$28/'Fixed data'!$C$7</f>
        <v>0</v>
      </c>
      <c r="AT54" s="35">
        <f>$AC$28/'Fixed data'!$C$7</f>
        <v>0</v>
      </c>
      <c r="AU54" s="35">
        <f>$AC$28/'Fixed data'!$C$7</f>
        <v>0</v>
      </c>
      <c r="AV54" s="35">
        <f>$AC$28/'Fixed data'!$C$7</f>
        <v>0</v>
      </c>
      <c r="AW54" s="35">
        <f>$AC$28/'Fixed data'!$C$7</f>
        <v>0</v>
      </c>
      <c r="AX54" s="35">
        <f>$AC$28/'Fixed data'!$C$7</f>
        <v>0</v>
      </c>
      <c r="AY54" s="35">
        <f>$AC$28/'Fixed data'!$C$7</f>
        <v>0</v>
      </c>
      <c r="AZ54" s="35">
        <f>$AC$28/'Fixed data'!$C$7</f>
        <v>0</v>
      </c>
      <c r="BA54" s="35">
        <f>$AC$28/'Fixed data'!$C$7</f>
        <v>0</v>
      </c>
      <c r="BB54" s="35">
        <f>$AC$28/'Fixed data'!$C$7</f>
        <v>0</v>
      </c>
      <c r="BC54" s="35">
        <f>$AC$28/'Fixed data'!$C$7</f>
        <v>0</v>
      </c>
      <c r="BD54" s="35">
        <f>$AC$28/'Fixed data'!$C$7</f>
        <v>0</v>
      </c>
    </row>
    <row r="55" spans="1:56" ht="16.5" hidden="1" customHeight="1" outlineLevel="1" x14ac:dyDescent="0.35">
      <c r="A55" s="108"/>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0</v>
      </c>
      <c r="AF55" s="35">
        <f>$AD$28/'Fixed data'!$C$7</f>
        <v>0</v>
      </c>
      <c r="AG55" s="35">
        <f>$AD$28/'Fixed data'!$C$7</f>
        <v>0</v>
      </c>
      <c r="AH55" s="35">
        <f>$AD$28/'Fixed data'!$C$7</f>
        <v>0</v>
      </c>
      <c r="AI55" s="35">
        <f>$AD$28/'Fixed data'!$C$7</f>
        <v>0</v>
      </c>
      <c r="AJ55" s="35">
        <f>$AD$28/'Fixed data'!$C$7</f>
        <v>0</v>
      </c>
      <c r="AK55" s="35">
        <f>$AD$28/'Fixed data'!$C$7</f>
        <v>0</v>
      </c>
      <c r="AL55" s="35">
        <f>$AD$28/'Fixed data'!$C$7</f>
        <v>0</v>
      </c>
      <c r="AM55" s="35">
        <f>$AD$28/'Fixed data'!$C$7</f>
        <v>0</v>
      </c>
      <c r="AN55" s="35">
        <f>$AD$28/'Fixed data'!$C$7</f>
        <v>0</v>
      </c>
      <c r="AO55" s="35">
        <f>$AD$28/'Fixed data'!$C$7</f>
        <v>0</v>
      </c>
      <c r="AP55" s="35">
        <f>$AD$28/'Fixed data'!$C$7</f>
        <v>0</v>
      </c>
      <c r="AQ55" s="35">
        <f>$AD$28/'Fixed data'!$C$7</f>
        <v>0</v>
      </c>
      <c r="AR55" s="35">
        <f>$AD$28/'Fixed data'!$C$7</f>
        <v>0</v>
      </c>
      <c r="AS55" s="35">
        <f>$AD$28/'Fixed data'!$C$7</f>
        <v>0</v>
      </c>
      <c r="AT55" s="35">
        <f>$AD$28/'Fixed data'!$C$7</f>
        <v>0</v>
      </c>
      <c r="AU55" s="35">
        <f>$AD$28/'Fixed data'!$C$7</f>
        <v>0</v>
      </c>
      <c r="AV55" s="35">
        <f>$AD$28/'Fixed data'!$C$7</f>
        <v>0</v>
      </c>
      <c r="AW55" s="35">
        <f>$AD$28/'Fixed data'!$C$7</f>
        <v>0</v>
      </c>
      <c r="AX55" s="35">
        <f>$AD$28/'Fixed data'!$C$7</f>
        <v>0</v>
      </c>
      <c r="AY55" s="35">
        <f>$AD$28/'Fixed data'!$C$7</f>
        <v>0</v>
      </c>
      <c r="AZ55" s="35">
        <f>$AD$28/'Fixed data'!$C$7</f>
        <v>0</v>
      </c>
      <c r="BA55" s="35">
        <f>$AD$28/'Fixed data'!$C$7</f>
        <v>0</v>
      </c>
      <c r="BB55" s="35">
        <f>$AD$28/'Fixed data'!$C$7</f>
        <v>0</v>
      </c>
      <c r="BC55" s="35">
        <f>$AD$28/'Fixed data'!$C$7</f>
        <v>0</v>
      </c>
      <c r="BD55" s="35">
        <f>$AD$28/'Fixed data'!$C$7</f>
        <v>0</v>
      </c>
    </row>
    <row r="56" spans="1:56" ht="16.5" hidden="1" customHeight="1" outlineLevel="1" x14ac:dyDescent="0.35">
      <c r="A56" s="108"/>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0</v>
      </c>
      <c r="AG56" s="35">
        <f>$AE$28/'Fixed data'!$C$7</f>
        <v>0</v>
      </c>
      <c r="AH56" s="35">
        <f>$AE$28/'Fixed data'!$C$7</f>
        <v>0</v>
      </c>
      <c r="AI56" s="35">
        <f>$AE$28/'Fixed data'!$C$7</f>
        <v>0</v>
      </c>
      <c r="AJ56" s="35">
        <f>$AE$28/'Fixed data'!$C$7</f>
        <v>0</v>
      </c>
      <c r="AK56" s="35">
        <f>$AE$28/'Fixed data'!$C$7</f>
        <v>0</v>
      </c>
      <c r="AL56" s="35">
        <f>$AE$28/'Fixed data'!$C$7</f>
        <v>0</v>
      </c>
      <c r="AM56" s="35">
        <f>$AE$28/'Fixed data'!$C$7</f>
        <v>0</v>
      </c>
      <c r="AN56" s="35">
        <f>$AE$28/'Fixed data'!$C$7</f>
        <v>0</v>
      </c>
      <c r="AO56" s="35">
        <f>$AE$28/'Fixed data'!$C$7</f>
        <v>0</v>
      </c>
      <c r="AP56" s="35">
        <f>$AE$28/'Fixed data'!$C$7</f>
        <v>0</v>
      </c>
      <c r="AQ56" s="35">
        <f>$AE$28/'Fixed data'!$C$7</f>
        <v>0</v>
      </c>
      <c r="AR56" s="35">
        <f>$AE$28/'Fixed data'!$C$7</f>
        <v>0</v>
      </c>
      <c r="AS56" s="35">
        <f>$AE$28/'Fixed data'!$C$7</f>
        <v>0</v>
      </c>
      <c r="AT56" s="35">
        <f>$AE$28/'Fixed data'!$C$7</f>
        <v>0</v>
      </c>
      <c r="AU56" s="35">
        <f>$AE$28/'Fixed data'!$C$7</f>
        <v>0</v>
      </c>
      <c r="AV56" s="35">
        <f>$AE$28/'Fixed data'!$C$7</f>
        <v>0</v>
      </c>
      <c r="AW56" s="35">
        <f>$AE$28/'Fixed data'!$C$7</f>
        <v>0</v>
      </c>
      <c r="AX56" s="35">
        <f>$AE$28/'Fixed data'!$C$7</f>
        <v>0</v>
      </c>
      <c r="AY56" s="35">
        <f>$AE$28/'Fixed data'!$C$7</f>
        <v>0</v>
      </c>
      <c r="AZ56" s="35">
        <f>$AE$28/'Fixed data'!$C$7</f>
        <v>0</v>
      </c>
      <c r="BA56" s="35">
        <f>$AE$28/'Fixed data'!$C$7</f>
        <v>0</v>
      </c>
      <c r="BB56" s="35">
        <f>$AE$28/'Fixed data'!$C$7</f>
        <v>0</v>
      </c>
      <c r="BC56" s="35">
        <f>$AE$28/'Fixed data'!$C$7</f>
        <v>0</v>
      </c>
      <c r="BD56" s="35">
        <f>$AE$28/'Fixed data'!$C$7</f>
        <v>0</v>
      </c>
    </row>
    <row r="57" spans="1:56" ht="16.5" hidden="1" customHeight="1" outlineLevel="1" x14ac:dyDescent="0.35">
      <c r="A57" s="108"/>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0</v>
      </c>
      <c r="AH57" s="35">
        <f>$AF$28/'Fixed data'!$C$7</f>
        <v>0</v>
      </c>
      <c r="AI57" s="35">
        <f>$AF$28/'Fixed data'!$C$7</f>
        <v>0</v>
      </c>
      <c r="AJ57" s="35">
        <f>$AF$28/'Fixed data'!$C$7</f>
        <v>0</v>
      </c>
      <c r="AK57" s="35">
        <f>$AF$28/'Fixed data'!$C$7</f>
        <v>0</v>
      </c>
      <c r="AL57" s="35">
        <f>$AF$28/'Fixed data'!$C$7</f>
        <v>0</v>
      </c>
      <c r="AM57" s="35">
        <f>$AF$28/'Fixed data'!$C$7</f>
        <v>0</v>
      </c>
      <c r="AN57" s="35">
        <f>$AF$28/'Fixed data'!$C$7</f>
        <v>0</v>
      </c>
      <c r="AO57" s="35">
        <f>$AF$28/'Fixed data'!$C$7</f>
        <v>0</v>
      </c>
      <c r="AP57" s="35">
        <f>$AF$28/'Fixed data'!$C$7</f>
        <v>0</v>
      </c>
      <c r="AQ57" s="35">
        <f>$AF$28/'Fixed data'!$C$7</f>
        <v>0</v>
      </c>
      <c r="AR57" s="35">
        <f>$AF$28/'Fixed data'!$C$7</f>
        <v>0</v>
      </c>
      <c r="AS57" s="35">
        <f>$AF$28/'Fixed data'!$C$7</f>
        <v>0</v>
      </c>
      <c r="AT57" s="35">
        <f>$AF$28/'Fixed data'!$C$7</f>
        <v>0</v>
      </c>
      <c r="AU57" s="35">
        <f>$AF$28/'Fixed data'!$C$7</f>
        <v>0</v>
      </c>
      <c r="AV57" s="35">
        <f>$AF$28/'Fixed data'!$C$7</f>
        <v>0</v>
      </c>
      <c r="AW57" s="35">
        <f>$AF$28/'Fixed data'!$C$7</f>
        <v>0</v>
      </c>
      <c r="AX57" s="35">
        <f>$AF$28/'Fixed data'!$C$7</f>
        <v>0</v>
      </c>
      <c r="AY57" s="35">
        <f>$AF$28/'Fixed data'!$C$7</f>
        <v>0</v>
      </c>
      <c r="AZ57" s="35">
        <f>$AF$28/'Fixed data'!$C$7</f>
        <v>0</v>
      </c>
      <c r="BA57" s="35">
        <f>$AF$28/'Fixed data'!$C$7</f>
        <v>0</v>
      </c>
      <c r="BB57" s="35">
        <f>$AF$28/'Fixed data'!$C$7</f>
        <v>0</v>
      </c>
      <c r="BC57" s="35">
        <f>$AF$28/'Fixed data'!$C$7</f>
        <v>0</v>
      </c>
      <c r="BD57" s="35">
        <f>$AF$28/'Fixed data'!$C$7</f>
        <v>0</v>
      </c>
    </row>
    <row r="58" spans="1:56" ht="16.5" hidden="1" customHeight="1" outlineLevel="1" x14ac:dyDescent="0.35">
      <c r="A58" s="108"/>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0</v>
      </c>
      <c r="AI58" s="35">
        <f>$AG$28/'Fixed data'!$C$7</f>
        <v>0</v>
      </c>
      <c r="AJ58" s="35">
        <f>$AG$28/'Fixed data'!$C$7</f>
        <v>0</v>
      </c>
      <c r="AK58" s="35">
        <f>$AG$28/'Fixed data'!$C$7</f>
        <v>0</v>
      </c>
      <c r="AL58" s="35">
        <f>$AG$28/'Fixed data'!$C$7</f>
        <v>0</v>
      </c>
      <c r="AM58" s="35">
        <f>$AG$28/'Fixed data'!$C$7</f>
        <v>0</v>
      </c>
      <c r="AN58" s="35">
        <f>$AG$28/'Fixed data'!$C$7</f>
        <v>0</v>
      </c>
      <c r="AO58" s="35">
        <f>$AG$28/'Fixed data'!$C$7</f>
        <v>0</v>
      </c>
      <c r="AP58" s="35">
        <f>$AG$28/'Fixed data'!$C$7</f>
        <v>0</v>
      </c>
      <c r="AQ58" s="35">
        <f>$AG$28/'Fixed data'!$C$7</f>
        <v>0</v>
      </c>
      <c r="AR58" s="35">
        <f>$AG$28/'Fixed data'!$C$7</f>
        <v>0</v>
      </c>
      <c r="AS58" s="35">
        <f>$AG$28/'Fixed data'!$C$7</f>
        <v>0</v>
      </c>
      <c r="AT58" s="35">
        <f>$AG$28/'Fixed data'!$C$7</f>
        <v>0</v>
      </c>
      <c r="AU58" s="35">
        <f>$AG$28/'Fixed data'!$C$7</f>
        <v>0</v>
      </c>
      <c r="AV58" s="35">
        <f>$AG$28/'Fixed data'!$C$7</f>
        <v>0</v>
      </c>
      <c r="AW58" s="35">
        <f>$AG$28/'Fixed data'!$C$7</f>
        <v>0</v>
      </c>
      <c r="AX58" s="35">
        <f>$AG$28/'Fixed data'!$C$7</f>
        <v>0</v>
      </c>
      <c r="AY58" s="35">
        <f>$AG$28/'Fixed data'!$C$7</f>
        <v>0</v>
      </c>
      <c r="AZ58" s="35">
        <f>$AG$28/'Fixed data'!$C$7</f>
        <v>0</v>
      </c>
      <c r="BA58" s="35">
        <f>$AG$28/'Fixed data'!$C$7</f>
        <v>0</v>
      </c>
      <c r="BB58" s="35">
        <f>$AG$28/'Fixed data'!$C$7</f>
        <v>0</v>
      </c>
      <c r="BC58" s="35">
        <f>$AG$28/'Fixed data'!$C$7</f>
        <v>0</v>
      </c>
      <c r="BD58" s="35">
        <f>$AG$28/'Fixed data'!$C$7</f>
        <v>0</v>
      </c>
    </row>
    <row r="59" spans="1:56" ht="16.5" hidden="1" customHeight="1" outlineLevel="1" x14ac:dyDescent="0.35">
      <c r="A59" s="108"/>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0</v>
      </c>
      <c r="AJ59" s="35">
        <f>$AH$28/'Fixed data'!$C$7</f>
        <v>0</v>
      </c>
      <c r="AK59" s="35">
        <f>$AH$28/'Fixed data'!$C$7</f>
        <v>0</v>
      </c>
      <c r="AL59" s="35">
        <f>$AH$28/'Fixed data'!$C$7</f>
        <v>0</v>
      </c>
      <c r="AM59" s="35">
        <f>$AH$28/'Fixed data'!$C$7</f>
        <v>0</v>
      </c>
      <c r="AN59" s="35">
        <f>$AH$28/'Fixed data'!$C$7</f>
        <v>0</v>
      </c>
      <c r="AO59" s="35">
        <f>$AH$28/'Fixed data'!$C$7</f>
        <v>0</v>
      </c>
      <c r="AP59" s="35">
        <f>$AH$28/'Fixed data'!$C$7</f>
        <v>0</v>
      </c>
      <c r="AQ59" s="35">
        <f>$AH$28/'Fixed data'!$C$7</f>
        <v>0</v>
      </c>
      <c r="AR59" s="35">
        <f>$AH$28/'Fixed data'!$C$7</f>
        <v>0</v>
      </c>
      <c r="AS59" s="35">
        <f>$AH$28/'Fixed data'!$C$7</f>
        <v>0</v>
      </c>
      <c r="AT59" s="35">
        <f>$AH$28/'Fixed data'!$C$7</f>
        <v>0</v>
      </c>
      <c r="AU59" s="35">
        <f>$AH$28/'Fixed data'!$C$7</f>
        <v>0</v>
      </c>
      <c r="AV59" s="35">
        <f>$AH$28/'Fixed data'!$C$7</f>
        <v>0</v>
      </c>
      <c r="AW59" s="35">
        <f>$AH$28/'Fixed data'!$C$7</f>
        <v>0</v>
      </c>
      <c r="AX59" s="35">
        <f>$AH$28/'Fixed data'!$C$7</f>
        <v>0</v>
      </c>
      <c r="AY59" s="35">
        <f>$AH$28/'Fixed data'!$C$7</f>
        <v>0</v>
      </c>
      <c r="AZ59" s="35">
        <f>$AH$28/'Fixed data'!$C$7</f>
        <v>0</v>
      </c>
      <c r="BA59" s="35">
        <f>$AH$28/'Fixed data'!$C$7</f>
        <v>0</v>
      </c>
      <c r="BB59" s="35">
        <f>$AH$28/'Fixed data'!$C$7</f>
        <v>0</v>
      </c>
      <c r="BC59" s="35">
        <f>$AH$28/'Fixed data'!$C$7</f>
        <v>0</v>
      </c>
      <c r="BD59" s="35">
        <f>$AH$28/'Fixed data'!$C$7</f>
        <v>0</v>
      </c>
    </row>
    <row r="60" spans="1:56" ht="16.5" collapsed="1" x14ac:dyDescent="0.35">
      <c r="A60" s="108"/>
      <c r="B60" s="9" t="s">
        <v>7</v>
      </c>
      <c r="C60" s="9" t="s">
        <v>61</v>
      </c>
      <c r="D60" s="9" t="s">
        <v>40</v>
      </c>
      <c r="E60" s="35">
        <f>SUM(E30:E59)</f>
        <v>0</v>
      </c>
      <c r="F60" s="35">
        <f t="shared" ref="F60:BD60" si="5">SUM(F30:F59)</f>
        <v>-4.445511111111112E-4</v>
      </c>
      <c r="G60" s="35">
        <f t="shared" si="5"/>
        <v>-4.445511111111112E-4</v>
      </c>
      <c r="H60" s="35">
        <f t="shared" si="5"/>
        <v>-4.445511111111112E-4</v>
      </c>
      <c r="I60" s="35">
        <f t="shared" si="5"/>
        <v>-4.445511111111112E-4</v>
      </c>
      <c r="J60" s="35">
        <f t="shared" si="5"/>
        <v>-4.445511111111112E-4</v>
      </c>
      <c r="K60" s="35">
        <f t="shared" si="5"/>
        <v>-4.445511111111112E-4</v>
      </c>
      <c r="L60" s="35">
        <f t="shared" si="5"/>
        <v>-4.445511111111112E-4</v>
      </c>
      <c r="M60" s="35">
        <f t="shared" si="5"/>
        <v>-4.445511111111112E-4</v>
      </c>
      <c r="N60" s="35">
        <f t="shared" si="5"/>
        <v>-4.445511111111112E-4</v>
      </c>
      <c r="O60" s="35">
        <f t="shared" si="5"/>
        <v>-4.445511111111112E-4</v>
      </c>
      <c r="P60" s="35">
        <f t="shared" si="5"/>
        <v>-4.445511111111112E-4</v>
      </c>
      <c r="Q60" s="35">
        <f t="shared" si="5"/>
        <v>-4.445511111111112E-4</v>
      </c>
      <c r="R60" s="35">
        <f t="shared" si="5"/>
        <v>-4.445511111111112E-4</v>
      </c>
      <c r="S60" s="35">
        <f t="shared" si="5"/>
        <v>-4.445511111111112E-4</v>
      </c>
      <c r="T60" s="35">
        <f t="shared" si="5"/>
        <v>-4.445511111111112E-4</v>
      </c>
      <c r="U60" s="35">
        <f t="shared" si="5"/>
        <v>-4.445511111111112E-4</v>
      </c>
      <c r="V60" s="35">
        <f t="shared" si="5"/>
        <v>-4.445511111111112E-4</v>
      </c>
      <c r="W60" s="35">
        <f t="shared" si="5"/>
        <v>-4.445511111111112E-4</v>
      </c>
      <c r="X60" s="35">
        <f t="shared" si="5"/>
        <v>-4.445511111111112E-4</v>
      </c>
      <c r="Y60" s="35">
        <f t="shared" si="5"/>
        <v>-4.445511111111112E-4</v>
      </c>
      <c r="Z60" s="35">
        <f t="shared" si="5"/>
        <v>-4.445511111111112E-4</v>
      </c>
      <c r="AA60" s="35">
        <f t="shared" si="5"/>
        <v>-4.445511111111112E-4</v>
      </c>
      <c r="AB60" s="35">
        <f t="shared" si="5"/>
        <v>-4.445511111111112E-4</v>
      </c>
      <c r="AC60" s="35">
        <f t="shared" si="5"/>
        <v>-4.445511111111112E-4</v>
      </c>
      <c r="AD60" s="35">
        <f t="shared" si="5"/>
        <v>-4.445511111111112E-4</v>
      </c>
      <c r="AE60" s="35">
        <f t="shared" si="5"/>
        <v>-4.445511111111112E-4</v>
      </c>
      <c r="AF60" s="35">
        <f t="shared" si="5"/>
        <v>-4.445511111111112E-4</v>
      </c>
      <c r="AG60" s="35">
        <f t="shared" si="5"/>
        <v>-4.445511111111112E-4</v>
      </c>
      <c r="AH60" s="35">
        <f t="shared" si="5"/>
        <v>-4.445511111111112E-4</v>
      </c>
      <c r="AI60" s="35">
        <f t="shared" si="5"/>
        <v>-4.445511111111112E-4</v>
      </c>
      <c r="AJ60" s="35">
        <f t="shared" si="5"/>
        <v>-4.445511111111112E-4</v>
      </c>
      <c r="AK60" s="35">
        <f t="shared" si="5"/>
        <v>-4.445511111111112E-4</v>
      </c>
      <c r="AL60" s="35">
        <f t="shared" si="5"/>
        <v>-4.445511111111112E-4</v>
      </c>
      <c r="AM60" s="35">
        <f t="shared" si="5"/>
        <v>-4.445511111111112E-4</v>
      </c>
      <c r="AN60" s="35">
        <f t="shared" si="5"/>
        <v>-4.445511111111112E-4</v>
      </c>
      <c r="AO60" s="35">
        <f t="shared" si="5"/>
        <v>-4.445511111111112E-4</v>
      </c>
      <c r="AP60" s="35">
        <f t="shared" si="5"/>
        <v>-4.445511111111112E-4</v>
      </c>
      <c r="AQ60" s="35">
        <f t="shared" si="5"/>
        <v>-4.445511111111112E-4</v>
      </c>
      <c r="AR60" s="35">
        <f t="shared" si="5"/>
        <v>-4.445511111111112E-4</v>
      </c>
      <c r="AS60" s="35">
        <f t="shared" si="5"/>
        <v>-4.445511111111112E-4</v>
      </c>
      <c r="AT60" s="35">
        <f t="shared" si="5"/>
        <v>-4.445511111111112E-4</v>
      </c>
      <c r="AU60" s="35">
        <f t="shared" si="5"/>
        <v>-4.445511111111112E-4</v>
      </c>
      <c r="AV60" s="35">
        <f t="shared" si="5"/>
        <v>-4.445511111111112E-4</v>
      </c>
      <c r="AW60" s="35">
        <f t="shared" si="5"/>
        <v>-4.445511111111112E-4</v>
      </c>
      <c r="AX60" s="35">
        <f t="shared" si="5"/>
        <v>-4.445511111111112E-4</v>
      </c>
      <c r="AY60" s="35">
        <f t="shared" si="5"/>
        <v>0</v>
      </c>
      <c r="AZ60" s="35">
        <f t="shared" si="5"/>
        <v>0</v>
      </c>
      <c r="BA60" s="35">
        <f t="shared" si="5"/>
        <v>0</v>
      </c>
      <c r="BB60" s="35">
        <f t="shared" si="5"/>
        <v>0</v>
      </c>
      <c r="BC60" s="35">
        <f t="shared" si="5"/>
        <v>0</v>
      </c>
      <c r="BD60" s="35">
        <f t="shared" si="5"/>
        <v>0</v>
      </c>
    </row>
    <row r="61" spans="1:56" ht="17.25" hidden="1" customHeight="1" outlineLevel="1" x14ac:dyDescent="0.35">
      <c r="A61" s="108"/>
      <c r="B61" s="9" t="s">
        <v>35</v>
      </c>
      <c r="C61" s="9" t="s">
        <v>62</v>
      </c>
      <c r="D61" s="9" t="s">
        <v>40</v>
      </c>
      <c r="E61" s="35">
        <v>0</v>
      </c>
      <c r="F61" s="35">
        <f>E62</f>
        <v>-2.0004800000000003E-2</v>
      </c>
      <c r="G61" s="35">
        <f t="shared" ref="G61:BD61" si="6">F62</f>
        <v>-1.9560248888888892E-2</v>
      </c>
      <c r="H61" s="35">
        <f t="shared" si="6"/>
        <v>-1.9115697777777781E-2</v>
      </c>
      <c r="I61" s="35">
        <f t="shared" si="6"/>
        <v>-1.8671146666666669E-2</v>
      </c>
      <c r="J61" s="35">
        <f t="shared" si="6"/>
        <v>-1.8226595555555558E-2</v>
      </c>
      <c r="K61" s="35">
        <f t="shared" si="6"/>
        <v>-1.7782044444444447E-2</v>
      </c>
      <c r="L61" s="35">
        <f t="shared" si="6"/>
        <v>-1.7337493333333336E-2</v>
      </c>
      <c r="M61" s="35">
        <f t="shared" si="6"/>
        <v>-1.6892942222222224E-2</v>
      </c>
      <c r="N61" s="35">
        <f t="shared" si="6"/>
        <v>-1.6448391111111113E-2</v>
      </c>
      <c r="O61" s="35">
        <f t="shared" si="6"/>
        <v>-1.6003840000000002E-2</v>
      </c>
      <c r="P61" s="35">
        <f t="shared" si="6"/>
        <v>-1.5559288888888891E-2</v>
      </c>
      <c r="Q61" s="35">
        <f t="shared" si="6"/>
        <v>-1.5114737777777779E-2</v>
      </c>
      <c r="R61" s="35">
        <f t="shared" si="6"/>
        <v>-1.4670186666666668E-2</v>
      </c>
      <c r="S61" s="35">
        <f t="shared" si="6"/>
        <v>-1.4225635555555557E-2</v>
      </c>
      <c r="T61" s="35">
        <f t="shared" si="6"/>
        <v>-1.3781084444444446E-2</v>
      </c>
      <c r="U61" s="35">
        <f t="shared" si="6"/>
        <v>-1.3336533333333334E-2</v>
      </c>
      <c r="V61" s="35">
        <f t="shared" si="6"/>
        <v>-1.2891982222222223E-2</v>
      </c>
      <c r="W61" s="35">
        <f t="shared" si="6"/>
        <v>-1.2447431111111112E-2</v>
      </c>
      <c r="X61" s="35">
        <f t="shared" si="6"/>
        <v>-1.200288E-2</v>
      </c>
      <c r="Y61" s="35">
        <f t="shared" si="6"/>
        <v>-1.1558328888888889E-2</v>
      </c>
      <c r="Z61" s="35">
        <f t="shared" si="6"/>
        <v>-1.1113777777777778E-2</v>
      </c>
      <c r="AA61" s="35">
        <f t="shared" si="6"/>
        <v>-1.0669226666666667E-2</v>
      </c>
      <c r="AB61" s="35">
        <f t="shared" si="6"/>
        <v>-1.0224675555555555E-2</v>
      </c>
      <c r="AC61" s="35">
        <f t="shared" si="6"/>
        <v>-9.7801244444444442E-3</v>
      </c>
      <c r="AD61" s="35">
        <f t="shared" si="6"/>
        <v>-9.3355733333333329E-3</v>
      </c>
      <c r="AE61" s="35">
        <f t="shared" si="6"/>
        <v>-8.8910222222222217E-3</v>
      </c>
      <c r="AF61" s="35">
        <f t="shared" si="6"/>
        <v>-8.4464711111111104E-3</v>
      </c>
      <c r="AG61" s="35">
        <f t="shared" si="6"/>
        <v>-8.0019199999999992E-3</v>
      </c>
      <c r="AH61" s="35">
        <f t="shared" si="6"/>
        <v>-7.5573688888888879E-3</v>
      </c>
      <c r="AI61" s="35">
        <f t="shared" si="6"/>
        <v>-7.1128177777777767E-3</v>
      </c>
      <c r="AJ61" s="35">
        <f t="shared" si="6"/>
        <v>-6.6682666666666654E-3</v>
      </c>
      <c r="AK61" s="35">
        <f t="shared" si="6"/>
        <v>-6.2237155555555541E-3</v>
      </c>
      <c r="AL61" s="35">
        <f t="shared" si="6"/>
        <v>-5.7791644444444429E-3</v>
      </c>
      <c r="AM61" s="35">
        <f t="shared" si="6"/>
        <v>-5.3346133333333316E-3</v>
      </c>
      <c r="AN61" s="35">
        <f t="shared" si="6"/>
        <v>-4.8900622222222204E-3</v>
      </c>
      <c r="AO61" s="35">
        <f t="shared" si="6"/>
        <v>-4.4455111111111091E-3</v>
      </c>
      <c r="AP61" s="35">
        <f t="shared" si="6"/>
        <v>-4.0009599999999979E-3</v>
      </c>
      <c r="AQ61" s="35">
        <f t="shared" si="6"/>
        <v>-3.5564088888888866E-3</v>
      </c>
      <c r="AR61" s="35">
        <f t="shared" si="6"/>
        <v>-3.1118577777777753E-3</v>
      </c>
      <c r="AS61" s="35">
        <f t="shared" si="6"/>
        <v>-2.6673066666666641E-3</v>
      </c>
      <c r="AT61" s="35">
        <f t="shared" si="6"/>
        <v>-2.2227555555555528E-3</v>
      </c>
      <c r="AU61" s="35">
        <f t="shared" si="6"/>
        <v>-1.7782044444444416E-3</v>
      </c>
      <c r="AV61" s="35">
        <f t="shared" si="6"/>
        <v>-1.3336533333333303E-3</v>
      </c>
      <c r="AW61" s="35">
        <f t="shared" si="6"/>
        <v>-8.8910222222221905E-4</v>
      </c>
      <c r="AX61" s="35">
        <f t="shared" si="6"/>
        <v>-4.4455111111110784E-4</v>
      </c>
      <c r="AY61" s="35">
        <f t="shared" si="6"/>
        <v>3.3610267347050637E-18</v>
      </c>
      <c r="AZ61" s="35">
        <f t="shared" si="6"/>
        <v>3.3610267347050637E-18</v>
      </c>
      <c r="BA61" s="35">
        <f t="shared" si="6"/>
        <v>3.3610267347050637E-18</v>
      </c>
      <c r="BB61" s="35">
        <f t="shared" si="6"/>
        <v>3.3610267347050637E-18</v>
      </c>
      <c r="BC61" s="35">
        <f t="shared" si="6"/>
        <v>3.3610267347050637E-18</v>
      </c>
      <c r="BD61" s="35">
        <f t="shared" si="6"/>
        <v>3.3610267347050637E-18</v>
      </c>
    </row>
    <row r="62" spans="1:56" ht="16.5" hidden="1" customHeight="1" outlineLevel="1" x14ac:dyDescent="0.3">
      <c r="A62" s="108"/>
      <c r="B62" s="9" t="s">
        <v>34</v>
      </c>
      <c r="C62" s="9" t="s">
        <v>69</v>
      </c>
      <c r="D62" s="9" t="s">
        <v>40</v>
      </c>
      <c r="E62" s="35">
        <f t="shared" ref="E62:BD62" si="7">E28-E60+E61</f>
        <v>-2.0004800000000003E-2</v>
      </c>
      <c r="F62" s="35">
        <f t="shared" si="7"/>
        <v>-1.9560248888888892E-2</v>
      </c>
      <c r="G62" s="35">
        <f t="shared" si="7"/>
        <v>-1.9115697777777781E-2</v>
      </c>
      <c r="H62" s="35">
        <f t="shared" si="7"/>
        <v>-1.8671146666666669E-2</v>
      </c>
      <c r="I62" s="35">
        <f t="shared" si="7"/>
        <v>-1.8226595555555558E-2</v>
      </c>
      <c r="J62" s="35">
        <f t="shared" si="7"/>
        <v>-1.7782044444444447E-2</v>
      </c>
      <c r="K62" s="35">
        <f t="shared" si="7"/>
        <v>-1.7337493333333336E-2</v>
      </c>
      <c r="L62" s="35">
        <f t="shared" si="7"/>
        <v>-1.6892942222222224E-2</v>
      </c>
      <c r="M62" s="35">
        <f t="shared" si="7"/>
        <v>-1.6448391111111113E-2</v>
      </c>
      <c r="N62" s="35">
        <f t="shared" si="7"/>
        <v>-1.6003840000000002E-2</v>
      </c>
      <c r="O62" s="35">
        <f t="shared" si="7"/>
        <v>-1.5559288888888891E-2</v>
      </c>
      <c r="P62" s="35">
        <f t="shared" si="7"/>
        <v>-1.5114737777777779E-2</v>
      </c>
      <c r="Q62" s="35">
        <f t="shared" si="7"/>
        <v>-1.4670186666666668E-2</v>
      </c>
      <c r="R62" s="35">
        <f t="shared" si="7"/>
        <v>-1.4225635555555557E-2</v>
      </c>
      <c r="S62" s="35">
        <f t="shared" si="7"/>
        <v>-1.3781084444444446E-2</v>
      </c>
      <c r="T62" s="35">
        <f t="shared" si="7"/>
        <v>-1.3336533333333334E-2</v>
      </c>
      <c r="U62" s="35">
        <f t="shared" si="7"/>
        <v>-1.2891982222222223E-2</v>
      </c>
      <c r="V62" s="35">
        <f t="shared" si="7"/>
        <v>-1.2447431111111112E-2</v>
      </c>
      <c r="W62" s="35">
        <f t="shared" si="7"/>
        <v>-1.200288E-2</v>
      </c>
      <c r="X62" s="35">
        <f t="shared" si="7"/>
        <v>-1.1558328888888889E-2</v>
      </c>
      <c r="Y62" s="35">
        <f t="shared" si="7"/>
        <v>-1.1113777777777778E-2</v>
      </c>
      <c r="Z62" s="35">
        <f t="shared" si="7"/>
        <v>-1.0669226666666667E-2</v>
      </c>
      <c r="AA62" s="35">
        <f t="shared" si="7"/>
        <v>-1.0224675555555555E-2</v>
      </c>
      <c r="AB62" s="35">
        <f t="shared" si="7"/>
        <v>-9.7801244444444442E-3</v>
      </c>
      <c r="AC62" s="35">
        <f t="shared" si="7"/>
        <v>-9.3355733333333329E-3</v>
      </c>
      <c r="AD62" s="35">
        <f t="shared" si="7"/>
        <v>-8.8910222222222217E-3</v>
      </c>
      <c r="AE62" s="35">
        <f t="shared" si="7"/>
        <v>-8.4464711111111104E-3</v>
      </c>
      <c r="AF62" s="35">
        <f t="shared" si="7"/>
        <v>-8.0019199999999992E-3</v>
      </c>
      <c r="AG62" s="35">
        <f t="shared" si="7"/>
        <v>-7.5573688888888879E-3</v>
      </c>
      <c r="AH62" s="35">
        <f t="shared" si="7"/>
        <v>-7.1128177777777767E-3</v>
      </c>
      <c r="AI62" s="35">
        <f t="shared" si="7"/>
        <v>-6.6682666666666654E-3</v>
      </c>
      <c r="AJ62" s="35">
        <f t="shared" si="7"/>
        <v>-6.2237155555555541E-3</v>
      </c>
      <c r="AK62" s="35">
        <f t="shared" si="7"/>
        <v>-5.7791644444444429E-3</v>
      </c>
      <c r="AL62" s="35">
        <f t="shared" si="7"/>
        <v>-5.3346133333333316E-3</v>
      </c>
      <c r="AM62" s="35">
        <f t="shared" si="7"/>
        <v>-4.8900622222222204E-3</v>
      </c>
      <c r="AN62" s="35">
        <f t="shared" si="7"/>
        <v>-4.4455111111111091E-3</v>
      </c>
      <c r="AO62" s="35">
        <f t="shared" si="7"/>
        <v>-4.0009599999999979E-3</v>
      </c>
      <c r="AP62" s="35">
        <f t="shared" si="7"/>
        <v>-3.5564088888888866E-3</v>
      </c>
      <c r="AQ62" s="35">
        <f t="shared" si="7"/>
        <v>-3.1118577777777753E-3</v>
      </c>
      <c r="AR62" s="35">
        <f t="shared" si="7"/>
        <v>-2.6673066666666641E-3</v>
      </c>
      <c r="AS62" s="35">
        <f t="shared" si="7"/>
        <v>-2.2227555555555528E-3</v>
      </c>
      <c r="AT62" s="35">
        <f t="shared" si="7"/>
        <v>-1.7782044444444416E-3</v>
      </c>
      <c r="AU62" s="35">
        <f t="shared" si="7"/>
        <v>-1.3336533333333303E-3</v>
      </c>
      <c r="AV62" s="35">
        <f t="shared" si="7"/>
        <v>-8.8910222222221905E-4</v>
      </c>
      <c r="AW62" s="35">
        <f t="shared" si="7"/>
        <v>-4.4455111111110784E-4</v>
      </c>
      <c r="AX62" s="35">
        <f t="shared" si="7"/>
        <v>3.3610267347050637E-18</v>
      </c>
      <c r="AY62" s="35">
        <f t="shared" si="7"/>
        <v>3.3610267347050637E-18</v>
      </c>
      <c r="AZ62" s="35">
        <f t="shared" si="7"/>
        <v>3.3610267347050637E-18</v>
      </c>
      <c r="BA62" s="35">
        <f t="shared" si="7"/>
        <v>3.3610267347050637E-18</v>
      </c>
      <c r="BB62" s="35">
        <f t="shared" si="7"/>
        <v>3.3610267347050637E-18</v>
      </c>
      <c r="BC62" s="35">
        <f t="shared" si="7"/>
        <v>3.3610267347050637E-18</v>
      </c>
      <c r="BD62" s="35">
        <f t="shared" si="7"/>
        <v>3.3610267347050637E-18</v>
      </c>
    </row>
    <row r="63" spans="1:56" ht="16.5" collapsed="1" x14ac:dyDescent="0.3">
      <c r="A63" s="108"/>
      <c r="B63" s="9" t="s">
        <v>8</v>
      </c>
      <c r="C63" s="11" t="s">
        <v>68</v>
      </c>
      <c r="D63" s="9" t="s">
        <v>40</v>
      </c>
      <c r="E63" s="35">
        <f>AVERAGE(E61:E62)*'Fixed data'!$C$3</f>
        <v>-4.8311592000000012E-4</v>
      </c>
      <c r="F63" s="35">
        <f>AVERAGE(F61:F62)*'Fixed data'!$C$3</f>
        <v>-9.5549593066666699E-4</v>
      </c>
      <c r="G63" s="35">
        <f>AVERAGE(G61:G62)*'Fixed data'!$C$3</f>
        <v>-9.3402411200000008E-4</v>
      </c>
      <c r="H63" s="35">
        <f>AVERAGE(H61:H62)*'Fixed data'!$C$3</f>
        <v>-9.125522933333336E-4</v>
      </c>
      <c r="I63" s="35">
        <f>AVERAGE(I61:I62)*'Fixed data'!$C$3</f>
        <v>-8.910804746666668E-4</v>
      </c>
      <c r="J63" s="35">
        <f>AVERAGE(J61:J62)*'Fixed data'!$C$3</f>
        <v>-8.6960865600000021E-4</v>
      </c>
      <c r="K63" s="35">
        <f>AVERAGE(K61:K62)*'Fixed data'!$C$3</f>
        <v>-8.4813683733333341E-4</v>
      </c>
      <c r="L63" s="35">
        <f>AVERAGE(L61:L62)*'Fixed data'!$C$3</f>
        <v>-8.2666501866666693E-4</v>
      </c>
      <c r="M63" s="35">
        <f>AVERAGE(M61:M62)*'Fixed data'!$C$3</f>
        <v>-8.0519320000000001E-4</v>
      </c>
      <c r="N63" s="35">
        <f>AVERAGE(N61:N62)*'Fixed data'!$C$3</f>
        <v>-7.8372138133333354E-4</v>
      </c>
      <c r="O63" s="35">
        <f>AVERAGE(O61:O62)*'Fixed data'!$C$3</f>
        <v>-7.6224956266666673E-4</v>
      </c>
      <c r="P63" s="35">
        <f>AVERAGE(P61:P62)*'Fixed data'!$C$3</f>
        <v>-7.4077774400000014E-4</v>
      </c>
      <c r="Q63" s="35">
        <f>AVERAGE(Q61:Q62)*'Fixed data'!$C$3</f>
        <v>-7.1930592533333345E-4</v>
      </c>
      <c r="R63" s="35">
        <f>AVERAGE(R61:R62)*'Fixed data'!$C$3</f>
        <v>-6.9783410666666675E-4</v>
      </c>
      <c r="S63" s="35">
        <f>AVERAGE(S61:S62)*'Fixed data'!$C$3</f>
        <v>-6.7636228800000006E-4</v>
      </c>
      <c r="T63" s="35">
        <f>AVERAGE(T61:T62)*'Fixed data'!$C$3</f>
        <v>-6.5489046933333347E-4</v>
      </c>
      <c r="U63" s="35">
        <f>AVERAGE(U61:U62)*'Fixed data'!$C$3</f>
        <v>-6.3341865066666677E-4</v>
      </c>
      <c r="V63" s="35">
        <f>AVERAGE(V61:V62)*'Fixed data'!$C$3</f>
        <v>-6.1194683200000008E-4</v>
      </c>
      <c r="W63" s="35">
        <f>AVERAGE(W61:W62)*'Fixed data'!$C$3</f>
        <v>-5.9047501333333338E-4</v>
      </c>
      <c r="X63" s="35">
        <f>AVERAGE(X61:X62)*'Fixed data'!$C$3</f>
        <v>-5.6900319466666668E-4</v>
      </c>
      <c r="Y63" s="35">
        <f>AVERAGE(Y61:Y62)*'Fixed data'!$C$3</f>
        <v>-5.475313760000001E-4</v>
      </c>
      <c r="Z63" s="35">
        <f>AVERAGE(Z61:Z62)*'Fixed data'!$C$3</f>
        <v>-5.260595573333334E-4</v>
      </c>
      <c r="AA63" s="35">
        <f>AVERAGE(AA61:AA62)*'Fixed data'!$C$3</f>
        <v>-5.045877386666667E-4</v>
      </c>
      <c r="AB63" s="35">
        <f>AVERAGE(AB61:AB62)*'Fixed data'!$C$3</f>
        <v>-4.8311592000000001E-4</v>
      </c>
      <c r="AC63" s="35">
        <f>AVERAGE(AC61:AC62)*'Fixed data'!$C$3</f>
        <v>-4.6164410133333337E-4</v>
      </c>
      <c r="AD63" s="35">
        <f>AVERAGE(AD61:AD62)*'Fixed data'!$C$3</f>
        <v>-4.4017228266666667E-4</v>
      </c>
      <c r="AE63" s="35">
        <f>AVERAGE(AE61:AE62)*'Fixed data'!$C$3</f>
        <v>-4.1870046399999997E-4</v>
      </c>
      <c r="AF63" s="35">
        <f>AVERAGE(AF61:AF62)*'Fixed data'!$C$3</f>
        <v>-3.9722864533333333E-4</v>
      </c>
      <c r="AG63" s="35">
        <f>AVERAGE(AG61:AG62)*'Fixed data'!$C$3</f>
        <v>-3.7575682666666664E-4</v>
      </c>
      <c r="AH63" s="35">
        <f>AVERAGE(AH61:AH62)*'Fixed data'!$C$3</f>
        <v>-3.54285008E-4</v>
      </c>
      <c r="AI63" s="35">
        <f>AVERAGE(AI61:AI62)*'Fixed data'!$C$3</f>
        <v>-3.328131893333333E-4</v>
      </c>
      <c r="AJ63" s="35">
        <f>AVERAGE(AJ61:AJ62)*'Fixed data'!$C$3</f>
        <v>-3.113413706666666E-4</v>
      </c>
      <c r="AK63" s="35">
        <f>AVERAGE(AK61:AK62)*'Fixed data'!$C$3</f>
        <v>-2.8986955199999996E-4</v>
      </c>
      <c r="AL63" s="35">
        <f>AVERAGE(AL61:AL62)*'Fixed data'!$C$3</f>
        <v>-2.6839773333333327E-4</v>
      </c>
      <c r="AM63" s="35">
        <f>AVERAGE(AM61:AM62)*'Fixed data'!$C$3</f>
        <v>-2.4692591466666657E-4</v>
      </c>
      <c r="AN63" s="35">
        <f>AVERAGE(AN61:AN62)*'Fixed data'!$C$3</f>
        <v>-2.2545409599999993E-4</v>
      </c>
      <c r="AO63" s="35">
        <f>AVERAGE(AO61:AO62)*'Fixed data'!$C$3</f>
        <v>-2.0398227733333323E-4</v>
      </c>
      <c r="AP63" s="35">
        <f>AVERAGE(AP61:AP62)*'Fixed data'!$C$3</f>
        <v>-1.8251045866666656E-4</v>
      </c>
      <c r="AQ63" s="35">
        <f>AVERAGE(AQ61:AQ62)*'Fixed data'!$C$3</f>
        <v>-1.6103863999999989E-4</v>
      </c>
      <c r="AR63" s="35">
        <f>AVERAGE(AR61:AR62)*'Fixed data'!$C$3</f>
        <v>-1.3956682133333323E-4</v>
      </c>
      <c r="AS63" s="35">
        <f>AVERAGE(AS61:AS62)*'Fixed data'!$C$3</f>
        <v>-1.1809500266666654E-4</v>
      </c>
      <c r="AT63" s="35">
        <f>AVERAGE(AT61:AT62)*'Fixed data'!$C$3</f>
        <v>-9.6623183999999874E-5</v>
      </c>
      <c r="AU63" s="35">
        <f>AVERAGE(AU61:AU62)*'Fixed data'!$C$3</f>
        <v>-7.5151365333333192E-5</v>
      </c>
      <c r="AV63" s="35">
        <f>AVERAGE(AV61:AV62)*'Fixed data'!$C$3</f>
        <v>-5.3679546666666523E-5</v>
      </c>
      <c r="AW63" s="35">
        <f>AVERAGE(AW61:AW62)*'Fixed data'!$C$3</f>
        <v>-3.2207727999999847E-5</v>
      </c>
      <c r="AX63" s="35">
        <f>AVERAGE(AX61:AX62)*'Fixed data'!$C$3</f>
        <v>-1.0735909333333173E-5</v>
      </c>
      <c r="AY63" s="35">
        <f>AVERAGE(AY61:AY62)*'Fixed data'!$C$3</f>
        <v>1.6233759128625459E-19</v>
      </c>
      <c r="AZ63" s="35">
        <f>AVERAGE(AZ61:AZ62)*'Fixed data'!$C$3</f>
        <v>1.6233759128625459E-19</v>
      </c>
      <c r="BA63" s="35">
        <f>AVERAGE(BA61:BA62)*'Fixed data'!$C$3</f>
        <v>1.6233759128625459E-19</v>
      </c>
      <c r="BB63" s="35">
        <f>AVERAGE(BB61:BB62)*'Fixed data'!$C$3</f>
        <v>1.6233759128625459E-19</v>
      </c>
      <c r="BC63" s="35">
        <f>AVERAGE(BC61:BC62)*'Fixed data'!$C$3</f>
        <v>1.6233759128625459E-19</v>
      </c>
      <c r="BD63" s="35">
        <f>AVERAGE(BD61:BD62)*'Fixed data'!$C$3</f>
        <v>1.6233759128625459E-19</v>
      </c>
    </row>
    <row r="64" spans="1:56" ht="15.75" thickBot="1" x14ac:dyDescent="0.35">
      <c r="A64" s="107"/>
      <c r="B64" s="12" t="s">
        <v>95</v>
      </c>
      <c r="C64" s="12" t="s">
        <v>45</v>
      </c>
      <c r="D64" s="12" t="s">
        <v>40</v>
      </c>
      <c r="E64" s="54">
        <f t="shared" ref="E64:BD64" si="8">E29+E60+E63</f>
        <v>-5.4843159199999972E-3</v>
      </c>
      <c r="F64" s="54">
        <f t="shared" si="8"/>
        <v>-1.4000470417777783E-3</v>
      </c>
      <c r="G64" s="54">
        <f t="shared" si="8"/>
        <v>-1.3785752231111113E-3</v>
      </c>
      <c r="H64" s="54">
        <f t="shared" si="8"/>
        <v>-1.3571034044444449E-3</v>
      </c>
      <c r="I64" s="54">
        <f t="shared" si="8"/>
        <v>-1.3356315857777779E-3</v>
      </c>
      <c r="J64" s="54">
        <f t="shared" si="8"/>
        <v>-1.3141597671111115E-3</v>
      </c>
      <c r="K64" s="54">
        <f t="shared" si="8"/>
        <v>-1.2926879484444446E-3</v>
      </c>
      <c r="L64" s="54">
        <f t="shared" si="8"/>
        <v>-1.2712161297777781E-3</v>
      </c>
      <c r="M64" s="54">
        <f t="shared" si="8"/>
        <v>-1.2497443111111112E-3</v>
      </c>
      <c r="N64" s="54">
        <f t="shared" si="8"/>
        <v>-1.2282724924444447E-3</v>
      </c>
      <c r="O64" s="54">
        <f t="shared" si="8"/>
        <v>-1.206800673777778E-3</v>
      </c>
      <c r="P64" s="54">
        <f t="shared" si="8"/>
        <v>-1.1853288551111113E-3</v>
      </c>
      <c r="Q64" s="54">
        <f t="shared" si="8"/>
        <v>-1.1638570364444446E-3</v>
      </c>
      <c r="R64" s="54">
        <f t="shared" si="8"/>
        <v>-1.1423852177777779E-3</v>
      </c>
      <c r="S64" s="54">
        <f t="shared" si="8"/>
        <v>-1.1209133991111112E-3</v>
      </c>
      <c r="T64" s="54">
        <f t="shared" si="8"/>
        <v>-1.0994415804444447E-3</v>
      </c>
      <c r="U64" s="54">
        <f t="shared" si="8"/>
        <v>-1.077969761777778E-3</v>
      </c>
      <c r="V64" s="54">
        <f t="shared" si="8"/>
        <v>-1.0564979431111113E-3</v>
      </c>
      <c r="W64" s="54">
        <f t="shared" si="8"/>
        <v>-1.0350261244444446E-3</v>
      </c>
      <c r="X64" s="54">
        <f t="shared" si="8"/>
        <v>-1.0135543057777779E-3</v>
      </c>
      <c r="Y64" s="54">
        <f t="shared" si="8"/>
        <v>-9.9208248711111125E-4</v>
      </c>
      <c r="Z64" s="54">
        <f t="shared" si="8"/>
        <v>-9.7061066844444455E-4</v>
      </c>
      <c r="AA64" s="54">
        <f t="shared" si="8"/>
        <v>-9.4913884977777785E-4</v>
      </c>
      <c r="AB64" s="54">
        <f t="shared" si="8"/>
        <v>-9.2766703111111116E-4</v>
      </c>
      <c r="AC64" s="54">
        <f t="shared" si="8"/>
        <v>-9.0619521244444457E-4</v>
      </c>
      <c r="AD64" s="54">
        <f t="shared" si="8"/>
        <v>-8.8472339377777787E-4</v>
      </c>
      <c r="AE64" s="54">
        <f t="shared" si="8"/>
        <v>-8.6325157511111118E-4</v>
      </c>
      <c r="AF64" s="54">
        <f t="shared" si="8"/>
        <v>-8.4177975644444459E-4</v>
      </c>
      <c r="AG64" s="54">
        <f t="shared" si="8"/>
        <v>-8.203079377777779E-4</v>
      </c>
      <c r="AH64" s="54">
        <f t="shared" si="8"/>
        <v>-7.988361191111112E-4</v>
      </c>
      <c r="AI64" s="54">
        <f t="shared" si="8"/>
        <v>-7.773643004444445E-4</v>
      </c>
      <c r="AJ64" s="54">
        <f t="shared" si="8"/>
        <v>-7.5589248177777781E-4</v>
      </c>
      <c r="AK64" s="54">
        <f t="shared" si="8"/>
        <v>-7.3442066311111111E-4</v>
      </c>
      <c r="AL64" s="54">
        <f t="shared" si="8"/>
        <v>-7.1294884444444442E-4</v>
      </c>
      <c r="AM64" s="54">
        <f t="shared" si="8"/>
        <v>-6.9147702577777772E-4</v>
      </c>
      <c r="AN64" s="54">
        <f t="shared" si="8"/>
        <v>-6.7000520711111113E-4</v>
      </c>
      <c r="AO64" s="54">
        <f t="shared" si="8"/>
        <v>-6.4853338844444444E-4</v>
      </c>
      <c r="AP64" s="54">
        <f t="shared" si="8"/>
        <v>-6.2706156977777774E-4</v>
      </c>
      <c r="AQ64" s="54">
        <f t="shared" si="8"/>
        <v>-6.0558975111111115E-4</v>
      </c>
      <c r="AR64" s="54">
        <f t="shared" si="8"/>
        <v>-5.8411793244444446E-4</v>
      </c>
      <c r="AS64" s="54">
        <f t="shared" si="8"/>
        <v>-5.6264611377777776E-4</v>
      </c>
      <c r="AT64" s="54">
        <f t="shared" si="8"/>
        <v>-5.4117429511111106E-4</v>
      </c>
      <c r="AU64" s="54">
        <f t="shared" si="8"/>
        <v>-5.1970247644444437E-4</v>
      </c>
      <c r="AV64" s="54">
        <f t="shared" si="8"/>
        <v>-4.9823065777777767E-4</v>
      </c>
      <c r="AW64" s="54">
        <f t="shared" si="8"/>
        <v>-4.7675883911111103E-4</v>
      </c>
      <c r="AX64" s="54">
        <f t="shared" si="8"/>
        <v>-4.5528702044444439E-4</v>
      </c>
      <c r="AY64" s="54">
        <f t="shared" si="8"/>
        <v>1.6233759128625459E-19</v>
      </c>
      <c r="AZ64" s="54">
        <f t="shared" si="8"/>
        <v>1.6233759128625459E-19</v>
      </c>
      <c r="BA64" s="54">
        <f t="shared" si="8"/>
        <v>1.6233759128625459E-19</v>
      </c>
      <c r="BB64" s="54">
        <f t="shared" si="8"/>
        <v>1.6233759128625459E-19</v>
      </c>
      <c r="BC64" s="54">
        <f t="shared" si="8"/>
        <v>1.6233759128625459E-19</v>
      </c>
      <c r="BD64" s="54">
        <f t="shared" si="8"/>
        <v>1.6233759128625459E-19</v>
      </c>
    </row>
    <row r="65" spans="1:56" ht="12.75" customHeight="1" x14ac:dyDescent="0.3">
      <c r="A65" s="170"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1"/>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1"/>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1"/>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1"/>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1"/>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1"/>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1"/>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1"/>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1"/>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1"/>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2"/>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-5.4843159199999972E-3</v>
      </c>
      <c r="F77" s="55">
        <f>IF('Fixed data'!$G$19=FALSE,F64+F76,F64)</f>
        <v>-1.4000470417777783E-3</v>
      </c>
      <c r="G77" s="55">
        <f>IF('Fixed data'!$G$19=FALSE,G64+G76,G64)</f>
        <v>-1.3785752231111113E-3</v>
      </c>
      <c r="H77" s="55">
        <f>IF('Fixed data'!$G$19=FALSE,H64+H76,H64)</f>
        <v>-1.3571034044444449E-3</v>
      </c>
      <c r="I77" s="55">
        <f>IF('Fixed data'!$G$19=FALSE,I64+I76,I64)</f>
        <v>-1.3356315857777779E-3</v>
      </c>
      <c r="J77" s="55">
        <f>IF('Fixed data'!$G$19=FALSE,J64+J76,J64)</f>
        <v>-1.3141597671111115E-3</v>
      </c>
      <c r="K77" s="55">
        <f>IF('Fixed data'!$G$19=FALSE,K64+K76,K64)</f>
        <v>-1.2926879484444446E-3</v>
      </c>
      <c r="L77" s="55">
        <f>IF('Fixed data'!$G$19=FALSE,L64+L76,L64)</f>
        <v>-1.2712161297777781E-3</v>
      </c>
      <c r="M77" s="55">
        <f>IF('Fixed data'!$G$19=FALSE,M64+M76,M64)</f>
        <v>-1.2497443111111112E-3</v>
      </c>
      <c r="N77" s="55">
        <f>IF('Fixed data'!$G$19=FALSE,N64+N76,N64)</f>
        <v>-1.2282724924444447E-3</v>
      </c>
      <c r="O77" s="55">
        <f>IF('Fixed data'!$G$19=FALSE,O64+O76,O64)</f>
        <v>-1.206800673777778E-3</v>
      </c>
      <c r="P77" s="55">
        <f>IF('Fixed data'!$G$19=FALSE,P64+P76,P64)</f>
        <v>-1.1853288551111113E-3</v>
      </c>
      <c r="Q77" s="55">
        <f>IF('Fixed data'!$G$19=FALSE,Q64+Q76,Q64)</f>
        <v>-1.1638570364444446E-3</v>
      </c>
      <c r="R77" s="55">
        <f>IF('Fixed data'!$G$19=FALSE,R64+R76,R64)</f>
        <v>-1.1423852177777779E-3</v>
      </c>
      <c r="S77" s="55">
        <f>IF('Fixed data'!$G$19=FALSE,S64+S76,S64)</f>
        <v>-1.1209133991111112E-3</v>
      </c>
      <c r="T77" s="55">
        <f>IF('Fixed data'!$G$19=FALSE,T64+T76,T64)</f>
        <v>-1.0994415804444447E-3</v>
      </c>
      <c r="U77" s="55">
        <f>IF('Fixed data'!$G$19=FALSE,U64+U76,U64)</f>
        <v>-1.077969761777778E-3</v>
      </c>
      <c r="V77" s="55">
        <f>IF('Fixed data'!$G$19=FALSE,V64+V76,V64)</f>
        <v>-1.0564979431111113E-3</v>
      </c>
      <c r="W77" s="55">
        <f>IF('Fixed data'!$G$19=FALSE,W64+W76,W64)</f>
        <v>-1.0350261244444446E-3</v>
      </c>
      <c r="X77" s="55">
        <f>IF('Fixed data'!$G$19=FALSE,X64+X76,X64)</f>
        <v>-1.0135543057777779E-3</v>
      </c>
      <c r="Y77" s="55">
        <f>IF('Fixed data'!$G$19=FALSE,Y64+Y76,Y64)</f>
        <v>-9.9208248711111125E-4</v>
      </c>
      <c r="Z77" s="55">
        <f>IF('Fixed data'!$G$19=FALSE,Z64+Z76,Z64)</f>
        <v>-9.7061066844444455E-4</v>
      </c>
      <c r="AA77" s="55">
        <f>IF('Fixed data'!$G$19=FALSE,AA64+AA76,AA64)</f>
        <v>-9.4913884977777785E-4</v>
      </c>
      <c r="AB77" s="55">
        <f>IF('Fixed data'!$G$19=FALSE,AB64+AB76,AB64)</f>
        <v>-9.2766703111111116E-4</v>
      </c>
      <c r="AC77" s="55">
        <f>IF('Fixed data'!$G$19=FALSE,AC64+AC76,AC64)</f>
        <v>-9.0619521244444457E-4</v>
      </c>
      <c r="AD77" s="55">
        <f>IF('Fixed data'!$G$19=FALSE,AD64+AD76,AD64)</f>
        <v>-8.8472339377777787E-4</v>
      </c>
      <c r="AE77" s="55">
        <f>IF('Fixed data'!$G$19=FALSE,AE64+AE76,AE64)</f>
        <v>-8.6325157511111118E-4</v>
      </c>
      <c r="AF77" s="55">
        <f>IF('Fixed data'!$G$19=FALSE,AF64+AF76,AF64)</f>
        <v>-8.4177975644444459E-4</v>
      </c>
      <c r="AG77" s="55">
        <f>IF('Fixed data'!$G$19=FALSE,AG64+AG76,AG64)</f>
        <v>-8.203079377777779E-4</v>
      </c>
      <c r="AH77" s="55">
        <f>IF('Fixed data'!$G$19=FALSE,AH64+AH76,AH64)</f>
        <v>-7.988361191111112E-4</v>
      </c>
      <c r="AI77" s="55">
        <f>IF('Fixed data'!$G$19=FALSE,AI64+AI76,AI64)</f>
        <v>-7.773643004444445E-4</v>
      </c>
      <c r="AJ77" s="55">
        <f>IF('Fixed data'!$G$19=FALSE,AJ64+AJ76,AJ64)</f>
        <v>-7.5589248177777781E-4</v>
      </c>
      <c r="AK77" s="55">
        <f>IF('Fixed data'!$G$19=FALSE,AK64+AK76,AK64)</f>
        <v>-7.3442066311111111E-4</v>
      </c>
      <c r="AL77" s="55">
        <f>IF('Fixed data'!$G$19=FALSE,AL64+AL76,AL64)</f>
        <v>-7.1294884444444442E-4</v>
      </c>
      <c r="AM77" s="55">
        <f>IF('Fixed data'!$G$19=FALSE,AM64+AM76,AM64)</f>
        <v>-6.9147702577777772E-4</v>
      </c>
      <c r="AN77" s="55">
        <f>IF('Fixed data'!$G$19=FALSE,AN64+AN76,AN64)</f>
        <v>-6.7000520711111113E-4</v>
      </c>
      <c r="AO77" s="55">
        <f>IF('Fixed data'!$G$19=FALSE,AO64+AO76,AO64)</f>
        <v>-6.4853338844444444E-4</v>
      </c>
      <c r="AP77" s="55">
        <f>IF('Fixed data'!$G$19=FALSE,AP64+AP76,AP64)</f>
        <v>-6.2706156977777774E-4</v>
      </c>
      <c r="AQ77" s="55">
        <f>IF('Fixed data'!$G$19=FALSE,AQ64+AQ76,AQ64)</f>
        <v>-6.0558975111111115E-4</v>
      </c>
      <c r="AR77" s="55">
        <f>IF('Fixed data'!$G$19=FALSE,AR64+AR76,AR64)</f>
        <v>-5.8411793244444446E-4</v>
      </c>
      <c r="AS77" s="55">
        <f>IF('Fixed data'!$G$19=FALSE,AS64+AS76,AS64)</f>
        <v>-5.6264611377777776E-4</v>
      </c>
      <c r="AT77" s="55">
        <f>IF('Fixed data'!$G$19=FALSE,AT64+AT76,AT64)</f>
        <v>-5.4117429511111106E-4</v>
      </c>
      <c r="AU77" s="55">
        <f>IF('Fixed data'!$G$19=FALSE,AU64+AU76,AU64)</f>
        <v>-5.1970247644444437E-4</v>
      </c>
      <c r="AV77" s="55">
        <f>IF('Fixed data'!$G$19=FALSE,AV64+AV76,AV64)</f>
        <v>-4.9823065777777767E-4</v>
      </c>
      <c r="AW77" s="55">
        <f>IF('Fixed data'!$G$19=FALSE,AW64+AW76,AW64)</f>
        <v>-4.7675883911111103E-4</v>
      </c>
      <c r="AX77" s="55">
        <f>IF('Fixed data'!$G$19=FALSE,AX64+AX76,AX64)</f>
        <v>-4.5528702044444439E-4</v>
      </c>
      <c r="AY77" s="55">
        <f>IF('Fixed data'!$G$19=FALSE,AY64+AY76,AY64)</f>
        <v>1.6233759128625459E-19</v>
      </c>
      <c r="AZ77" s="55">
        <f>IF('Fixed data'!$G$19=FALSE,AZ64+AZ76,AZ64)</f>
        <v>1.6233759128625459E-19</v>
      </c>
      <c r="BA77" s="55">
        <f>IF('Fixed data'!$G$19=FALSE,BA64+BA76,BA64)</f>
        <v>1.6233759128625459E-19</v>
      </c>
      <c r="BB77" s="55">
        <f>IF('Fixed data'!$G$19=FALSE,BB64+BB76,BB64)</f>
        <v>1.6233759128625459E-19</v>
      </c>
      <c r="BC77" s="55">
        <f>IF('Fixed data'!$G$19=FALSE,BC64+BC76,BC64)</f>
        <v>1.6233759128625459E-19</v>
      </c>
      <c r="BD77" s="55">
        <f>IF('Fixed data'!$G$19=FALSE,BD64+BD76,BD64)</f>
        <v>1.6233759128625459E-19</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-5.2988559613526545E-3</v>
      </c>
      <c r="F80" s="56">
        <f t="shared" ref="F80:BD80" si="10">F77*F78</f>
        <v>-1.3069588945158845E-3</v>
      </c>
      <c r="G80" s="56">
        <f t="shared" si="10"/>
        <v>-1.2433958666997335E-3</v>
      </c>
      <c r="H80" s="56">
        <f t="shared" si="10"/>
        <v>-1.1826372139863838E-3</v>
      </c>
      <c r="I80" s="56">
        <f t="shared" si="10"/>
        <v>-1.1245659560335883E-3</v>
      </c>
      <c r="J80" s="56">
        <f t="shared" si="10"/>
        <v>-1.0690698172682155E-3</v>
      </c>
      <c r="K80" s="56">
        <f t="shared" si="10"/>
        <v>-1.0160410424622443E-3</v>
      </c>
      <c r="L80" s="56">
        <f t="shared" si="10"/>
        <v>-9.6537621940174156E-4</v>
      </c>
      <c r="M80" s="56">
        <f t="shared" si="10"/>
        <v>-9.169761083799952E-4</v>
      </c>
      <c r="N80" s="56">
        <f t="shared" si="10"/>
        <v>-8.7074547825606087E-4</v>
      </c>
      <c r="O80" s="56">
        <f t="shared" si="10"/>
        <v>-8.2659294882965809E-4</v>
      </c>
      <c r="P80" s="56">
        <f t="shared" si="10"/>
        <v>-7.8443083929270827E-4</v>
      </c>
      <c r="Q80" s="56">
        <f t="shared" si="10"/>
        <v>-7.4417502252677853E-4</v>
      </c>
      <c r="R80" s="56">
        <f t="shared" si="10"/>
        <v>-7.0574478502436258E-4</v>
      </c>
      <c r="S80" s="56">
        <f t="shared" si="10"/>
        <v>-6.6906269222026407E-4</v>
      </c>
      <c r="T80" s="56">
        <f t="shared" si="10"/>
        <v>-6.3405445902736039E-4</v>
      </c>
      <c r="U80" s="56">
        <f t="shared" si="10"/>
        <v>-6.0064882537876887E-4</v>
      </c>
      <c r="V80" s="56">
        <f t="shared" si="10"/>
        <v>-5.6877743658586308E-4</v>
      </c>
      <c r="W80" s="56">
        <f t="shared" si="10"/>
        <v>-5.3837472832875244E-4</v>
      </c>
      <c r="X80" s="56">
        <f t="shared" si="10"/>
        <v>-5.0937781610273692E-4</v>
      </c>
      <c r="Y80" s="56">
        <f t="shared" si="10"/>
        <v>-4.8172638895088618E-4</v>
      </c>
      <c r="Z80" s="56">
        <f t="shared" si="10"/>
        <v>-4.5536260731928157E-4</v>
      </c>
      <c r="AA80" s="56">
        <f t="shared" si="10"/>
        <v>-4.3023100487761827E-4</v>
      </c>
      <c r="AB80" s="56">
        <f t="shared" si="10"/>
        <v>-4.0627839415378507E-4</v>
      </c>
      <c r="AC80" s="56">
        <f t="shared" si="10"/>
        <v>-3.8345377583674464E-4</v>
      </c>
      <c r="AD80" s="56">
        <f t="shared" si="10"/>
        <v>-3.6170825160752992E-4</v>
      </c>
      <c r="AE80" s="56">
        <f t="shared" si="10"/>
        <v>-3.4099494036345519E-4</v>
      </c>
      <c r="AF80" s="56">
        <f t="shared" si="10"/>
        <v>-3.2126889770573168E-4</v>
      </c>
      <c r="AG80" s="56">
        <f t="shared" si="10"/>
        <v>-3.0248703856557623E-4</v>
      </c>
      <c r="AH80" s="56">
        <f t="shared" si="10"/>
        <v>-2.8460806284861818E-4</v>
      </c>
      <c r="AI80" s="56">
        <f t="shared" si="10"/>
        <v>-3.1093572728490925E-4</v>
      </c>
      <c r="AJ80" s="56">
        <f t="shared" si="10"/>
        <v>-2.9354104450001259E-4</v>
      </c>
      <c r="AK80" s="56">
        <f t="shared" si="10"/>
        <v>-2.7689586613735198E-4</v>
      </c>
      <c r="AL80" s="56">
        <f t="shared" si="10"/>
        <v>-2.6097128828629699E-4</v>
      </c>
      <c r="AM80" s="56">
        <f t="shared" si="10"/>
        <v>-2.4573945492734447E-4</v>
      </c>
      <c r="AN80" s="56">
        <f t="shared" si="10"/>
        <v>-2.3117352141015433E-4</v>
      </c>
      <c r="AO80" s="56">
        <f t="shared" si="10"/>
        <v>-2.1724761917011351E-4</v>
      </c>
      <c r="AP80" s="56">
        <f t="shared" si="10"/>
        <v>-2.0393682164226553E-4</v>
      </c>
      <c r="AQ80" s="56">
        <f t="shared" si="10"/>
        <v>-1.9121711133278672E-4</v>
      </c>
      <c r="AR80" s="56">
        <f t="shared" si="10"/>
        <v>-1.7906534800949682E-4</v>
      </c>
      <c r="AS80" s="56">
        <f t="shared" si="10"/>
        <v>-1.6745923797415089E-4</v>
      </c>
      <c r="AT80" s="56">
        <f t="shared" si="10"/>
        <v>-1.5637730438048262E-4</v>
      </c>
      <c r="AU80" s="56">
        <f t="shared" si="10"/>
        <v>-1.4579885856314762E-4</v>
      </c>
      <c r="AV80" s="56">
        <f t="shared" si="10"/>
        <v>-1.3570397234386041E-4</v>
      </c>
      <c r="AW80" s="56">
        <f t="shared" si="10"/>
        <v>-1.260734512821235E-4</v>
      </c>
      <c r="AX80" s="56">
        <f t="shared" si="10"/>
        <v>-1.168888088390178E-4</v>
      </c>
      <c r="AY80" s="56">
        <f t="shared" si="10"/>
        <v>4.0464067513420747E-20</v>
      </c>
      <c r="AZ80" s="56">
        <f t="shared" si="10"/>
        <v>3.9285502440214315E-20</v>
      </c>
      <c r="BA80" s="56">
        <f t="shared" si="10"/>
        <v>3.814126450506245E-20</v>
      </c>
      <c r="BB80" s="56">
        <f t="shared" si="10"/>
        <v>3.7030353888410146E-20</v>
      </c>
      <c r="BC80" s="56">
        <f t="shared" si="10"/>
        <v>3.5951799891660336E-20</v>
      </c>
      <c r="BD80" s="56">
        <f t="shared" si="10"/>
        <v>3.4904660088990619E-20</v>
      </c>
    </row>
    <row r="81" spans="1:56" x14ac:dyDescent="0.3">
      <c r="A81" s="76"/>
      <c r="B81" s="15" t="s">
        <v>18</v>
      </c>
      <c r="C81" s="15"/>
      <c r="D81" s="14" t="s">
        <v>40</v>
      </c>
      <c r="E81" s="57">
        <f>+E80</f>
        <v>-5.2988559613526545E-3</v>
      </c>
      <c r="F81" s="57">
        <f t="shared" ref="F81:BD81" si="11">+E81+F80</f>
        <v>-6.605814855868539E-3</v>
      </c>
      <c r="G81" s="57">
        <f t="shared" si="11"/>
        <v>-7.8492107225682731E-3</v>
      </c>
      <c r="H81" s="57">
        <f t="shared" si="11"/>
        <v>-9.0318479365546576E-3</v>
      </c>
      <c r="I81" s="57">
        <f t="shared" si="11"/>
        <v>-1.0156413892588246E-2</v>
      </c>
      <c r="J81" s="57">
        <f t="shared" si="11"/>
        <v>-1.1225483709856461E-2</v>
      </c>
      <c r="K81" s="57">
        <f t="shared" si="11"/>
        <v>-1.2241524752318706E-2</v>
      </c>
      <c r="L81" s="57">
        <f t="shared" si="11"/>
        <v>-1.3206900971720448E-2</v>
      </c>
      <c r="M81" s="57">
        <f t="shared" si="11"/>
        <v>-1.4123877080100444E-2</v>
      </c>
      <c r="N81" s="57">
        <f t="shared" si="11"/>
        <v>-1.4994622558356504E-2</v>
      </c>
      <c r="O81" s="57">
        <f t="shared" si="11"/>
        <v>-1.5821215507186161E-2</v>
      </c>
      <c r="P81" s="57">
        <f t="shared" si="11"/>
        <v>-1.6605646346478868E-2</v>
      </c>
      <c r="Q81" s="57">
        <f t="shared" si="11"/>
        <v>-1.7349821369005647E-2</v>
      </c>
      <c r="R81" s="57">
        <f t="shared" si="11"/>
        <v>-1.805556615403001E-2</v>
      </c>
      <c r="S81" s="57">
        <f t="shared" si="11"/>
        <v>-1.8724628846250275E-2</v>
      </c>
      <c r="T81" s="57">
        <f t="shared" si="11"/>
        <v>-1.9358683305277635E-2</v>
      </c>
      <c r="U81" s="57">
        <f t="shared" si="11"/>
        <v>-1.9959332130656402E-2</v>
      </c>
      <c r="V81" s="57">
        <f t="shared" si="11"/>
        <v>-2.0528109567242266E-2</v>
      </c>
      <c r="W81" s="57">
        <f t="shared" si="11"/>
        <v>-2.1066484295571019E-2</v>
      </c>
      <c r="X81" s="57">
        <f t="shared" si="11"/>
        <v>-2.1575862111673755E-2</v>
      </c>
      <c r="Y81" s="57">
        <f t="shared" si="11"/>
        <v>-2.2057588500624642E-2</v>
      </c>
      <c r="Z81" s="57">
        <f t="shared" si="11"/>
        <v>-2.2512951107943924E-2</v>
      </c>
      <c r="AA81" s="57">
        <f t="shared" si="11"/>
        <v>-2.2943182112821543E-2</v>
      </c>
      <c r="AB81" s="57">
        <f t="shared" si="11"/>
        <v>-2.3349460506975329E-2</v>
      </c>
      <c r="AC81" s="57">
        <f t="shared" si="11"/>
        <v>-2.3732914282812073E-2</v>
      </c>
      <c r="AD81" s="57">
        <f t="shared" si="11"/>
        <v>-2.4094622534419602E-2</v>
      </c>
      <c r="AE81" s="57">
        <f t="shared" si="11"/>
        <v>-2.4435617474783056E-2</v>
      </c>
      <c r="AF81" s="57">
        <f t="shared" si="11"/>
        <v>-2.4756886372488789E-2</v>
      </c>
      <c r="AG81" s="57">
        <f t="shared" si="11"/>
        <v>-2.5059373411054364E-2</v>
      </c>
      <c r="AH81" s="57">
        <f t="shared" si="11"/>
        <v>-2.5343981473902981E-2</v>
      </c>
      <c r="AI81" s="57">
        <f t="shared" si="11"/>
        <v>-2.5654917201187889E-2</v>
      </c>
      <c r="AJ81" s="57">
        <f t="shared" si="11"/>
        <v>-2.5948458245687901E-2</v>
      </c>
      <c r="AK81" s="57">
        <f t="shared" si="11"/>
        <v>-2.6225354111825253E-2</v>
      </c>
      <c r="AL81" s="57">
        <f t="shared" si="11"/>
        <v>-2.648632540011155E-2</v>
      </c>
      <c r="AM81" s="57">
        <f t="shared" si="11"/>
        <v>-2.6732064855038894E-2</v>
      </c>
      <c r="AN81" s="57">
        <f t="shared" si="11"/>
        <v>-2.6963238376449049E-2</v>
      </c>
      <c r="AO81" s="57">
        <f t="shared" si="11"/>
        <v>-2.7180485995619164E-2</v>
      </c>
      <c r="AP81" s="57">
        <f t="shared" si="11"/>
        <v>-2.7384422817261431E-2</v>
      </c>
      <c r="AQ81" s="57">
        <f t="shared" si="11"/>
        <v>-2.7575639928594218E-2</v>
      </c>
      <c r="AR81" s="57">
        <f t="shared" si="11"/>
        <v>-2.7754705276603713E-2</v>
      </c>
      <c r="AS81" s="57">
        <f t="shared" si="11"/>
        <v>-2.7922164514577866E-2</v>
      </c>
      <c r="AT81" s="57">
        <f t="shared" si="11"/>
        <v>-2.8078541818958348E-2</v>
      </c>
      <c r="AU81" s="57">
        <f t="shared" si="11"/>
        <v>-2.8224340677521494E-2</v>
      </c>
      <c r="AV81" s="57">
        <f t="shared" si="11"/>
        <v>-2.8360044649865353E-2</v>
      </c>
      <c r="AW81" s="57">
        <f t="shared" si="11"/>
        <v>-2.8486118101147477E-2</v>
      </c>
      <c r="AX81" s="57">
        <f t="shared" si="11"/>
        <v>-2.8603006909986496E-2</v>
      </c>
      <c r="AY81" s="57">
        <f t="shared" si="11"/>
        <v>-2.8603006909986496E-2</v>
      </c>
      <c r="AZ81" s="57">
        <f t="shared" si="11"/>
        <v>-2.8603006909986496E-2</v>
      </c>
      <c r="BA81" s="57">
        <f t="shared" si="11"/>
        <v>-2.8603006909986496E-2</v>
      </c>
      <c r="BB81" s="57">
        <f t="shared" si="11"/>
        <v>-2.8603006909986496E-2</v>
      </c>
      <c r="BC81" s="57">
        <f t="shared" si="11"/>
        <v>-2.8603006909986496E-2</v>
      </c>
      <c r="BD81" s="57">
        <f t="shared" si="11"/>
        <v>-2.8603006909986496E-2</v>
      </c>
    </row>
    <row r="82" spans="1:56" x14ac:dyDescent="0.3">
      <c r="A82" s="76"/>
      <c r="B82" s="14"/>
    </row>
    <row r="83" spans="1:56" x14ac:dyDescent="0.3">
      <c r="A83" s="76"/>
    </row>
    <row r="84" spans="1:56" x14ac:dyDescent="0.3">
      <c r="A84" s="109"/>
      <c r="B84" s="116" t="s">
        <v>217</v>
      </c>
      <c r="C84" s="110"/>
      <c r="D84" s="111"/>
      <c r="E84" s="111"/>
      <c r="F84" s="111"/>
      <c r="G84" s="111"/>
      <c r="H84" s="111"/>
      <c r="I84" s="111"/>
      <c r="J84" s="111"/>
      <c r="K84" s="111"/>
      <c r="L84" s="111"/>
      <c r="M84" s="111"/>
      <c r="N84" s="111"/>
      <c r="O84" s="111"/>
      <c r="P84" s="111"/>
      <c r="Q84" s="111"/>
      <c r="R84" s="111"/>
      <c r="S84" s="111"/>
      <c r="T84" s="111"/>
      <c r="U84" s="111"/>
      <c r="V84" s="111"/>
      <c r="W84" s="111"/>
      <c r="X84" s="111"/>
      <c r="Y84" s="111"/>
      <c r="Z84" s="111"/>
      <c r="AA84" s="111"/>
      <c r="AB84" s="111"/>
      <c r="AC84" s="111"/>
      <c r="AD84" s="111"/>
      <c r="AE84" s="111"/>
      <c r="AF84" s="111"/>
      <c r="AG84" s="111"/>
      <c r="AH84" s="111"/>
      <c r="AI84" s="111"/>
      <c r="AJ84" s="111"/>
      <c r="AK84" s="111"/>
      <c r="AL84" s="111"/>
      <c r="AM84" s="111"/>
      <c r="AN84" s="111"/>
      <c r="AO84" s="111"/>
      <c r="AP84" s="111"/>
      <c r="AQ84" s="111"/>
      <c r="AR84" s="111"/>
      <c r="AS84" s="111"/>
      <c r="AT84" s="111"/>
      <c r="AU84" s="111"/>
      <c r="AV84" s="111"/>
      <c r="AW84" s="111"/>
      <c r="AX84" s="111"/>
      <c r="AY84" s="111"/>
      <c r="AZ84" s="111"/>
      <c r="BA84" s="111"/>
      <c r="BB84" s="111"/>
      <c r="BC84" s="111"/>
      <c r="BD84" s="111"/>
    </row>
    <row r="85" spans="1:56" x14ac:dyDescent="0.3">
      <c r="A85" s="112"/>
      <c r="B85" s="113" t="s">
        <v>322</v>
      </c>
      <c r="C85" s="114"/>
      <c r="D85" s="115"/>
      <c r="E85" s="115"/>
      <c r="F85" s="115"/>
      <c r="G85" s="115"/>
      <c r="H85" s="115"/>
      <c r="I85" s="115"/>
      <c r="J85" s="115"/>
      <c r="K85" s="115"/>
      <c r="L85" s="115"/>
      <c r="M85" s="115"/>
      <c r="N85" s="115"/>
      <c r="O85" s="115"/>
      <c r="P85" s="115"/>
      <c r="Q85" s="115"/>
      <c r="R85" s="115"/>
      <c r="S85" s="115"/>
      <c r="T85" s="115"/>
      <c r="U85" s="115"/>
      <c r="V85" s="115"/>
      <c r="W85" s="115"/>
      <c r="X85" s="115"/>
      <c r="Y85" s="115"/>
      <c r="Z85" s="115"/>
      <c r="AA85" s="115"/>
      <c r="AB85" s="115"/>
      <c r="AC85" s="115"/>
      <c r="AD85" s="115"/>
      <c r="AE85" s="115"/>
      <c r="AF85" s="115"/>
      <c r="AG85" s="115"/>
      <c r="AH85" s="115"/>
      <c r="AI85" s="115"/>
      <c r="AJ85" s="115"/>
      <c r="AK85" s="115"/>
      <c r="AL85" s="115"/>
      <c r="AM85" s="115"/>
      <c r="AN85" s="115"/>
      <c r="AO85" s="115"/>
      <c r="AP85" s="115"/>
      <c r="AQ85" s="115"/>
      <c r="AR85" s="115"/>
      <c r="AS85" s="115"/>
      <c r="AT85" s="115"/>
      <c r="AU85" s="115"/>
      <c r="AV85" s="115"/>
      <c r="AW85" s="115"/>
      <c r="AX85" s="115"/>
      <c r="AY85" s="115"/>
      <c r="AZ85" s="115"/>
      <c r="BA85" s="115"/>
      <c r="BB85" s="115"/>
      <c r="BC85" s="115"/>
      <c r="BD85" s="115"/>
    </row>
    <row r="86" spans="1:56" ht="12.75" customHeight="1" x14ac:dyDescent="0.3">
      <c r="A86" s="173"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73"/>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73"/>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73"/>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73"/>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73"/>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73"/>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73"/>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zoomScale="80" zoomScaleNormal="80" workbookViewId="0">
      <selection activeCell="C6" sqref="C6"/>
    </sheetView>
  </sheetViews>
  <sheetFormatPr defaultRowHeight="15" x14ac:dyDescent="0.25"/>
  <cols>
    <col min="1" max="1" width="5.85546875" customWidth="1"/>
    <col min="2" max="2" width="64.85546875" customWidth="1"/>
    <col min="3" max="3" width="81.42578125" customWidth="1"/>
  </cols>
  <sheetData>
    <row r="1" spans="1:3" ht="18.75" x14ac:dyDescent="0.3">
      <c r="A1" s="1" t="s">
        <v>82</v>
      </c>
    </row>
    <row r="2" spans="1:3" x14ac:dyDescent="0.25">
      <c r="A2" t="s">
        <v>78</v>
      </c>
    </row>
    <row r="4" spans="1:3" ht="15.75" thickBot="1" x14ac:dyDescent="0.3"/>
    <row r="5" spans="1:3" ht="135" x14ac:dyDescent="0.25">
      <c r="A5" s="177" t="s">
        <v>11</v>
      </c>
      <c r="B5" s="133" t="s">
        <v>158</v>
      </c>
      <c r="C5" s="139" t="s">
        <v>347</v>
      </c>
    </row>
    <row r="6" spans="1:3" ht="75" x14ac:dyDescent="0.25">
      <c r="A6" s="178"/>
      <c r="B6" s="135" t="s">
        <v>181</v>
      </c>
      <c r="C6" s="136" t="s">
        <v>345</v>
      </c>
    </row>
    <row r="7" spans="1:3" x14ac:dyDescent="0.25">
      <c r="A7" s="178"/>
      <c r="B7" s="135" t="s">
        <v>198</v>
      </c>
      <c r="C7" s="137"/>
    </row>
    <row r="8" spans="1:3" x14ac:dyDescent="0.25">
      <c r="A8" s="178"/>
      <c r="B8" s="135" t="s">
        <v>198</v>
      </c>
      <c r="C8" s="137"/>
    </row>
    <row r="9" spans="1:3" x14ac:dyDescent="0.25">
      <c r="A9" s="178"/>
      <c r="B9" s="135" t="s">
        <v>198</v>
      </c>
      <c r="C9" s="137"/>
    </row>
    <row r="10" spans="1:3" ht="15.75" thickBot="1" x14ac:dyDescent="0.3">
      <c r="A10" s="179"/>
      <c r="B10" s="117" t="s">
        <v>197</v>
      </c>
      <c r="C10" s="138"/>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4.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59107C5-B401-4A16-BB12-3D243B9D13F0}">
  <ds:schemaRefs>
    <ds:schemaRef ds:uri="http://purl.org/dc/dcmitype/"/>
    <ds:schemaRef ds:uri="http://purl.org/dc/terms/"/>
    <ds:schemaRef ds:uri="http://schemas.microsoft.com/office/2006/metadata/properties"/>
    <ds:schemaRef ds:uri="http://purl.org/dc/elements/1.1/"/>
    <ds:schemaRef ds:uri="http://schemas.microsoft.com/sharepoint/v3/fields"/>
    <ds:schemaRef ds:uri="http://schemas.microsoft.com/office/2006/documentManagement/types"/>
    <ds:schemaRef ds:uri="http://schemas.openxmlformats.org/package/2006/metadata/core-properties"/>
    <ds:schemaRef ds:uri="efb98dbe-6680-48eb-ac67-85b3a61e7855"/>
    <ds:schemaRef ds:uri="eecedeb9-13b3-4e62-b003-046c92e1668a"/>
    <ds:schemaRef ds:uri="http://www.w3.org/XML/1998/namespace"/>
  </ds:schemaRefs>
</ds:datastoreItem>
</file>

<file path=customXml/itemProps2.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3.xml><?xml version="1.0" encoding="utf-8"?>
<ds:datastoreItem xmlns:ds="http://schemas.openxmlformats.org/officeDocument/2006/customXml" ds:itemID="{215976EE-BC0E-49E4-8A34-08E2478D0010}">
  <ds:schemaRefs>
    <ds:schemaRef ds:uri="office.server.policy"/>
  </ds:schemaRefs>
</ds:datastoreItem>
</file>

<file path=customXml/itemProps4.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version control</vt:lpstr>
      <vt:lpstr>Guidance</vt:lpstr>
      <vt:lpstr>Option summary</vt:lpstr>
      <vt:lpstr>Fixed data</vt:lpstr>
      <vt:lpstr>Baseline scenario</vt:lpstr>
      <vt:lpstr>Workings baseline</vt:lpstr>
      <vt:lpstr>Option 1</vt:lpstr>
      <vt:lpstr>Workings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Mann, Phil L.</cp:lastModifiedBy>
  <cp:lastPrinted>2013-03-27T15:33:01Z</cp:lastPrinted>
  <dcterms:created xsi:type="dcterms:W3CDTF">2012-02-15T20:11:21Z</dcterms:created>
  <dcterms:modified xsi:type="dcterms:W3CDTF">2013-06-26T12:35:33Z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